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NTAL Julio 2022\"/>
    </mc:Choice>
  </mc:AlternateContent>
  <bookViews>
    <workbookView xWindow="0" yWindow="0" windowWidth="24000" windowHeight="9735" activeTab="2"/>
  </bookViews>
  <sheets>
    <sheet name="Actividades" sheetId="5" r:id="rId1"/>
    <sheet name="Licencias" sheetId="6" r:id="rId2"/>
    <sheet name="Trámites" sheetId="7" r:id="rId3"/>
    <sheet name="Montos" sheetId="8" r:id="rId4"/>
    <sheet name="Hoja1" sheetId="9" r:id="rId5"/>
    <sheet name="Hoja2" sheetId="10" r:id="rId6"/>
  </sheets>
  <calcPr calcId="152511"/>
</workbook>
</file>

<file path=xl/calcChain.xml><?xml version="1.0" encoding="utf-8"?>
<calcChain xmlns="http://schemas.openxmlformats.org/spreadsheetml/2006/main">
  <c r="I15" i="10" l="1"/>
  <c r="I16" i="10"/>
  <c r="I17" i="10"/>
  <c r="I14" i="10"/>
  <c r="H18" i="10"/>
  <c r="G18" i="10"/>
  <c r="F18" i="10"/>
  <c r="E18" i="10"/>
  <c r="D18" i="10"/>
  <c r="I18" i="10" s="1"/>
  <c r="C18" i="10"/>
  <c r="H9" i="10"/>
  <c r="G9" i="10"/>
  <c r="F9" i="10"/>
  <c r="E9" i="10"/>
  <c r="D9" i="10"/>
  <c r="C9" i="10"/>
  <c r="I8" i="10"/>
  <c r="I7" i="10"/>
  <c r="I6" i="10"/>
  <c r="E12" i="8"/>
  <c r="E15" i="8" s="1"/>
  <c r="I9" i="10" l="1"/>
  <c r="E7" i="8"/>
  <c r="N32" i="7" l="1"/>
  <c r="M32" i="7"/>
  <c r="L32" i="7"/>
  <c r="K32" i="7"/>
  <c r="J32" i="7"/>
  <c r="I32" i="7"/>
  <c r="H32" i="7"/>
  <c r="G32" i="7"/>
  <c r="F32" i="7"/>
  <c r="E32" i="7"/>
  <c r="D32" i="7"/>
  <c r="C32" i="7"/>
  <c r="O31" i="7"/>
  <c r="O30" i="7"/>
  <c r="O29" i="7"/>
  <c r="O28" i="7"/>
  <c r="J23" i="7"/>
  <c r="I23" i="7"/>
  <c r="H23" i="7"/>
  <c r="G23" i="7"/>
  <c r="F23" i="7"/>
  <c r="E23" i="7"/>
  <c r="D23" i="7"/>
  <c r="C23" i="7"/>
  <c r="O32" i="7" l="1"/>
  <c r="N23" i="7" l="1"/>
  <c r="M23" i="7"/>
  <c r="L23" i="7"/>
  <c r="K23" i="7"/>
  <c r="O21" i="7"/>
  <c r="O20" i="7"/>
  <c r="O19" i="7"/>
  <c r="O23" i="7" s="1"/>
  <c r="C11" i="8" l="1"/>
  <c r="O5" i="6" l="1"/>
  <c r="D5" i="7" l="1"/>
  <c r="D6" i="7"/>
  <c r="D4" i="7"/>
  <c r="M65" i="9"/>
  <c r="I72" i="9"/>
  <c r="G73" i="9"/>
  <c r="C89" i="9"/>
  <c r="C44" i="9"/>
  <c r="E90" i="9" s="1"/>
  <c r="C34" i="9"/>
  <c r="T13" i="6" l="1"/>
  <c r="T9" i="6"/>
  <c r="T15" i="6"/>
  <c r="C7" i="7"/>
  <c r="T5" i="6"/>
  <c r="T6" i="6"/>
  <c r="T7" i="6"/>
  <c r="T8" i="6"/>
  <c r="T10" i="6"/>
  <c r="T11" i="6"/>
  <c r="T12" i="6"/>
  <c r="T14" i="6"/>
  <c r="T16" i="6"/>
  <c r="T17" i="6"/>
  <c r="T4" i="6"/>
  <c r="AA7" i="7" l="1"/>
  <c r="S18" i="6" l="1"/>
  <c r="E19" i="5" l="1"/>
  <c r="O5" i="7" l="1"/>
  <c r="O15" i="6" l="1"/>
  <c r="O14" i="6"/>
  <c r="N7" i="7" l="1"/>
  <c r="N18" i="6"/>
  <c r="N8" i="5"/>
  <c r="M8" i="5" l="1"/>
  <c r="M18" i="6"/>
  <c r="Z7" i="7"/>
  <c r="M7" i="7"/>
  <c r="L8" i="5" l="1"/>
  <c r="Y7" i="7"/>
  <c r="L7" i="7"/>
  <c r="L18" i="6"/>
  <c r="X7" i="7" l="1"/>
  <c r="K7" i="7"/>
  <c r="K18" i="6"/>
  <c r="K8" i="5"/>
  <c r="W7" i="7" l="1"/>
  <c r="J7" i="7"/>
  <c r="J18" i="6" l="1"/>
  <c r="J8" i="5"/>
  <c r="V7" i="7" l="1"/>
  <c r="I7" i="7"/>
  <c r="I18" i="6"/>
  <c r="I8" i="5"/>
  <c r="H8" i="5" l="1"/>
  <c r="H7" i="7" l="1"/>
  <c r="U7" i="7"/>
  <c r="H18" i="6" l="1"/>
  <c r="T7" i="7" l="1"/>
  <c r="G7" i="7"/>
  <c r="G18" i="6"/>
  <c r="G8" i="5"/>
  <c r="F8" i="5" l="1"/>
  <c r="B20" i="8" l="1"/>
  <c r="F7" i="7"/>
  <c r="S7" i="7"/>
  <c r="F18" i="6"/>
  <c r="C20" i="8" l="1"/>
  <c r="E8" i="5" l="1"/>
  <c r="E18" i="6"/>
  <c r="E7" i="7"/>
  <c r="R7" i="7"/>
  <c r="D7" i="7" l="1"/>
  <c r="Q7" i="7"/>
  <c r="D18" i="6"/>
  <c r="D8" i="5"/>
  <c r="P18" i="6" l="1"/>
  <c r="P7" i="7" l="1"/>
  <c r="C18" i="6"/>
  <c r="C8" i="5"/>
  <c r="O16" i="6" l="1"/>
  <c r="AB6" i="7" l="1"/>
  <c r="O6" i="7"/>
  <c r="AB5" i="7"/>
  <c r="AB4" i="7"/>
  <c r="O4" i="7"/>
  <c r="O17" i="6"/>
  <c r="O13" i="6"/>
  <c r="O12" i="6"/>
  <c r="O11" i="6"/>
  <c r="O10" i="6"/>
  <c r="O9" i="6"/>
  <c r="O8" i="6"/>
  <c r="O7" i="6"/>
  <c r="O6" i="6"/>
  <c r="O4" i="6"/>
  <c r="C22" i="8" l="1"/>
  <c r="O7" i="7"/>
  <c r="AB7" i="7"/>
  <c r="O18" i="6"/>
  <c r="O6" i="5" l="1"/>
  <c r="O5" i="5"/>
  <c r="O4" i="5"/>
  <c r="O7" i="5"/>
  <c r="O8" i="5" l="1"/>
</calcChain>
</file>

<file path=xl/sharedStrings.xml><?xml version="1.0" encoding="utf-8"?>
<sst xmlns="http://schemas.openxmlformats.org/spreadsheetml/2006/main" count="270" uniqueCount="69">
  <si>
    <t>TOTAL</t>
  </si>
  <si>
    <t>ACTIVIDADES REALIZADAS</t>
  </si>
  <si>
    <t>ACTIVIDAD</t>
  </si>
  <si>
    <t>ORDENES DE PAGO LICENCIAS</t>
  </si>
  <si>
    <t>CONCEPTO</t>
  </si>
  <si>
    <t>TRÁMITES REALIZADOS</t>
  </si>
  <si>
    <t>Alineamientos</t>
  </si>
  <si>
    <t>Licencias</t>
  </si>
  <si>
    <t>Habitabilidades</t>
  </si>
  <si>
    <t>MONTO DE TRÁMITES PAGADOS</t>
  </si>
  <si>
    <t>OCT</t>
  </si>
  <si>
    <t>NOV</t>
  </si>
  <si>
    <t>DIC</t>
  </si>
  <si>
    <t>PERIODO</t>
  </si>
  <si>
    <t>TOTALES</t>
  </si>
  <si>
    <t>Dictamen de valoración de daños</t>
  </si>
  <si>
    <t>Verificaciones de expedientes</t>
  </si>
  <si>
    <t>Gestión de documentos</t>
  </si>
  <si>
    <t>Cambios de proyecto</t>
  </si>
  <si>
    <t>Prórrogas de licencias vencidas</t>
  </si>
  <si>
    <t>Venta de bitácora</t>
  </si>
  <si>
    <t>Licencia de movimiento de tierras</t>
  </si>
  <si>
    <t>Excedencia de M2 por cambio de proyecto</t>
  </si>
  <si>
    <t>Búsquedas</t>
  </si>
  <si>
    <t xml:space="preserve">Copias </t>
  </si>
  <si>
    <t>Constancias de número oficial</t>
  </si>
  <si>
    <t xml:space="preserve">Actualizaciones de directores responsables </t>
  </si>
  <si>
    <t>Designación de número oficial</t>
  </si>
  <si>
    <t>IMPORTE
ACUMULADO</t>
  </si>
  <si>
    <t>ENE</t>
  </si>
  <si>
    <t>GRAN TOTAL DE INGRESOS</t>
  </si>
  <si>
    <t>No.</t>
  </si>
  <si>
    <t>FEB</t>
  </si>
  <si>
    <t>MAR</t>
  </si>
  <si>
    <t>ABR</t>
  </si>
  <si>
    <t>MAY</t>
  </si>
  <si>
    <t>Certificacion de Planos</t>
  </si>
  <si>
    <t>(A)</t>
  </si>
  <si>
    <t>(B)</t>
  </si>
  <si>
    <t>JUN</t>
  </si>
  <si>
    <t>JUL</t>
  </si>
  <si>
    <t>AGS</t>
  </si>
  <si>
    <t>SEP</t>
  </si>
  <si>
    <t>AGO</t>
  </si>
  <si>
    <t>(A+B)</t>
  </si>
  <si>
    <t>Peritajes</t>
  </si>
  <si>
    <t>Servicios no previstos</t>
  </si>
  <si>
    <t>OCT 2015 a
DIC 2016</t>
  </si>
  <si>
    <t>Actualizacion de Directores responsable de obra</t>
  </si>
  <si>
    <t>FER</t>
  </si>
  <si>
    <t>LAURA</t>
  </si>
  <si>
    <t>BETY</t>
  </si>
  <si>
    <t>ALMA A.</t>
  </si>
  <si>
    <t>ALMA LL.</t>
  </si>
  <si>
    <t>PORFIRIO</t>
  </si>
  <si>
    <t>Licencia de bardeo y/o tapiales</t>
  </si>
  <si>
    <t>INGRESADOS</t>
  </si>
  <si>
    <t>l</t>
  </si>
  <si>
    <t>a</t>
  </si>
  <si>
    <t>h</t>
  </si>
  <si>
    <t>constancia</t>
  </si>
  <si>
    <t>leo</t>
  </si>
  <si>
    <t>des. Numero</t>
  </si>
  <si>
    <t>camb oroyecto</t>
  </si>
  <si>
    <t>busqueda</t>
  </si>
  <si>
    <t>excedencias</t>
  </si>
  <si>
    <t>AÑO 2022</t>
  </si>
  <si>
    <t>Ordenes de Pago</t>
  </si>
  <si>
    <t xml:space="preserve">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</si>
</sst>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0_ ;[Red]\-0\ 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9"/>
      <color rgb="FF00000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color rgb="FF000000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9"/>
      <name val="Century Gothic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8" fontId="2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8" fontId="8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7" fontId="11" fillId="0" borderId="2" xfId="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8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4" fontId="0" fillId="0" borderId="0" xfId="1" applyFont="1" applyFill="1"/>
    <xf numFmtId="8" fontId="0" fillId="0" borderId="0" xfId="0" applyNumberFormat="1"/>
    <xf numFmtId="0" fontId="1" fillId="0" borderId="2" xfId="0" applyFont="1" applyBorder="1" applyAlignment="1">
      <alignment horizontal="center" vertical="center"/>
    </xf>
    <xf numFmtId="44" fontId="0" fillId="0" borderId="0" xfId="0" applyNumberFormat="1" applyBorder="1"/>
    <xf numFmtId="0" fontId="1" fillId="0" borderId="2" xfId="0" applyFont="1" applyBorder="1" applyAlignment="1">
      <alignment horizontal="center" vertical="center"/>
    </xf>
    <xf numFmtId="39" fontId="0" fillId="0" borderId="0" xfId="0" applyNumberFormat="1" applyBorder="1"/>
    <xf numFmtId="40" fontId="2" fillId="0" borderId="1" xfId="0" applyNumberFormat="1" applyFont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/>
    </xf>
    <xf numFmtId="8" fontId="2" fillId="0" borderId="7" xfId="0" applyNumberFormat="1" applyFont="1" applyFill="1" applyBorder="1" applyAlignment="1">
      <alignment horizontal="center" vertical="center"/>
    </xf>
    <xf numFmtId="4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39" fontId="11" fillId="0" borderId="4" xfId="0" applyNumberFormat="1" applyFont="1" applyBorder="1" applyAlignment="1">
      <alignment horizontal="right" vertical="center"/>
    </xf>
    <xf numFmtId="39" fontId="0" fillId="0" borderId="0" xfId="0" applyNumberFormat="1"/>
    <xf numFmtId="7" fontId="0" fillId="0" borderId="0" xfId="0" applyNumberFormat="1"/>
    <xf numFmtId="0" fontId="13" fillId="0" borderId="1" xfId="0" applyFont="1" applyBorder="1" applyAlignment="1">
      <alignment horizontal="center" vertical="center"/>
    </xf>
    <xf numFmtId="44" fontId="0" fillId="0" borderId="0" xfId="1" applyNumberFormat="1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8" fontId="2" fillId="3" borderId="7" xfId="0" applyNumberFormat="1" applyFont="1" applyFill="1" applyBorder="1" applyAlignment="1">
      <alignment horizontal="center" vertical="center"/>
    </xf>
    <xf numFmtId="40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opLeftCell="C6" zoomScale="200" zoomScaleNormal="200" workbookViewId="0">
      <selection activeCell="I15" sqref="I15"/>
    </sheetView>
  </sheetViews>
  <sheetFormatPr baseColWidth="10" defaultRowHeight="15" x14ac:dyDescent="0.25"/>
  <cols>
    <col min="1" max="1" width="3.5703125" bestFit="1" customWidth="1"/>
    <col min="2" max="2" width="46.140625" customWidth="1"/>
    <col min="3" max="13" width="5.7109375" customWidth="1"/>
    <col min="14" max="14" width="5.7109375" style="61" customWidth="1"/>
    <col min="15" max="16" width="5.7109375" customWidth="1"/>
    <col min="17" max="17" width="7.7109375" customWidth="1"/>
    <col min="18" max="28" width="5.7109375" customWidth="1"/>
    <col min="29" max="29" width="7.140625" customWidth="1"/>
    <col min="30" max="30" width="24.7109375" customWidth="1"/>
  </cols>
  <sheetData>
    <row r="1" spans="1:19" x14ac:dyDescent="0.2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9" ht="15" customHeight="1" x14ac:dyDescent="0.25">
      <c r="A2" s="89" t="s">
        <v>31</v>
      </c>
      <c r="B2" s="88" t="s">
        <v>2</v>
      </c>
      <c r="C2" s="90" t="s">
        <v>13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87" t="s">
        <v>0</v>
      </c>
      <c r="P2" s="8"/>
    </row>
    <row r="3" spans="1:19" ht="16.5" customHeight="1" x14ac:dyDescent="0.25">
      <c r="A3" s="89"/>
      <c r="B3" s="88"/>
      <c r="C3" s="63" t="s">
        <v>29</v>
      </c>
      <c r="D3" s="63" t="s">
        <v>32</v>
      </c>
      <c r="E3" s="18" t="s">
        <v>33</v>
      </c>
      <c r="F3" s="18" t="s">
        <v>34</v>
      </c>
      <c r="G3" s="18" t="s">
        <v>35</v>
      </c>
      <c r="H3" s="18" t="s">
        <v>39</v>
      </c>
      <c r="I3" s="55" t="s">
        <v>40</v>
      </c>
      <c r="J3" s="18" t="s">
        <v>41</v>
      </c>
      <c r="K3" s="18" t="s">
        <v>42</v>
      </c>
      <c r="L3" s="18" t="s">
        <v>10</v>
      </c>
      <c r="M3" s="18" t="s">
        <v>11</v>
      </c>
      <c r="N3" s="63" t="s">
        <v>12</v>
      </c>
      <c r="O3" s="87"/>
      <c r="P3" s="8"/>
    </row>
    <row r="4" spans="1:19" ht="20.100000000000001" customHeight="1" x14ac:dyDescent="0.25">
      <c r="A4" s="3">
        <v>1</v>
      </c>
      <c r="B4" s="10" t="s">
        <v>15</v>
      </c>
      <c r="C4" s="64">
        <v>0</v>
      </c>
      <c r="D4" s="64"/>
      <c r="E4" s="13">
        <v>0</v>
      </c>
      <c r="F4" s="13">
        <v>0</v>
      </c>
      <c r="G4" s="13">
        <v>0</v>
      </c>
      <c r="H4" s="13">
        <v>0</v>
      </c>
      <c r="I4" s="40"/>
      <c r="J4" s="13"/>
      <c r="K4" s="13"/>
      <c r="L4" s="13"/>
      <c r="M4" s="13"/>
      <c r="N4" s="64"/>
      <c r="O4" s="11">
        <f>SUM(C4:N4)</f>
        <v>0</v>
      </c>
      <c r="P4" s="5"/>
      <c r="Q4" s="23"/>
      <c r="R4" s="23"/>
    </row>
    <row r="5" spans="1:19" ht="20.100000000000001" customHeight="1" x14ac:dyDescent="0.25">
      <c r="A5" s="3">
        <v>2</v>
      </c>
      <c r="B5" s="10" t="s">
        <v>48</v>
      </c>
      <c r="C5" s="64">
        <v>24</v>
      </c>
      <c r="D5" s="64">
        <v>63</v>
      </c>
      <c r="E5" s="13">
        <v>29</v>
      </c>
      <c r="F5" s="13">
        <v>10</v>
      </c>
      <c r="G5" s="13">
        <v>17</v>
      </c>
      <c r="H5" s="13">
        <v>21</v>
      </c>
      <c r="I5" s="40"/>
      <c r="J5" s="13"/>
      <c r="K5" s="13"/>
      <c r="L5" s="13"/>
      <c r="M5" s="13"/>
      <c r="N5" s="64"/>
      <c r="O5" s="11">
        <f>SUM(C5:N5)</f>
        <v>164</v>
      </c>
      <c r="P5" s="5"/>
      <c r="Q5" s="23"/>
      <c r="R5" s="23"/>
    </row>
    <row r="6" spans="1:19" ht="20.100000000000001" customHeight="1" x14ac:dyDescent="0.25">
      <c r="A6" s="3">
        <v>3</v>
      </c>
      <c r="B6" s="10" t="s">
        <v>16</v>
      </c>
      <c r="C6" s="64">
        <v>70</v>
      </c>
      <c r="D6" s="64">
        <v>180</v>
      </c>
      <c r="E6" s="13">
        <v>170</v>
      </c>
      <c r="F6" s="13">
        <v>90</v>
      </c>
      <c r="G6" s="13">
        <v>140</v>
      </c>
      <c r="H6" s="13">
        <v>132</v>
      </c>
      <c r="I6" s="40">
        <v>135</v>
      </c>
      <c r="J6" s="13"/>
      <c r="K6" s="13"/>
      <c r="L6" s="13"/>
      <c r="M6" s="13"/>
      <c r="N6" s="64"/>
      <c r="O6" s="11">
        <f>SUM(C6:N6)</f>
        <v>917</v>
      </c>
      <c r="P6" s="5"/>
      <c r="Q6" s="23"/>
      <c r="R6" s="23"/>
    </row>
    <row r="7" spans="1:19" ht="20.100000000000001" customHeight="1" x14ac:dyDescent="0.25">
      <c r="A7" s="3">
        <v>4</v>
      </c>
      <c r="B7" s="10" t="s">
        <v>17</v>
      </c>
      <c r="C7" s="64">
        <v>73</v>
      </c>
      <c r="D7" s="64">
        <v>69</v>
      </c>
      <c r="E7" s="13">
        <v>78</v>
      </c>
      <c r="F7" s="13">
        <v>67</v>
      </c>
      <c r="G7" s="13">
        <v>83</v>
      </c>
      <c r="H7" s="13">
        <v>3</v>
      </c>
      <c r="I7" s="40">
        <v>78</v>
      </c>
      <c r="J7" s="13"/>
      <c r="K7" s="13"/>
      <c r="L7" s="13"/>
      <c r="M7" s="13"/>
      <c r="N7" s="64"/>
      <c r="O7" s="11">
        <f>SUM(C7:N7)</f>
        <v>451</v>
      </c>
      <c r="P7" s="5"/>
      <c r="Q7" s="23"/>
      <c r="R7" s="23"/>
      <c r="S7" s="23"/>
    </row>
    <row r="8" spans="1:19" ht="20.100000000000001" customHeight="1" x14ac:dyDescent="0.25">
      <c r="A8" s="8"/>
      <c r="B8" s="6" t="s">
        <v>14</v>
      </c>
      <c r="C8" s="64">
        <f>C7+C6+C5+C4</f>
        <v>167</v>
      </c>
      <c r="D8" s="64">
        <f t="shared" ref="D8:I8" si="0">SUM(D4:D7)</f>
        <v>312</v>
      </c>
      <c r="E8" s="13">
        <f t="shared" si="0"/>
        <v>277</v>
      </c>
      <c r="F8" s="13">
        <f t="shared" si="0"/>
        <v>167</v>
      </c>
      <c r="G8" s="13">
        <f t="shared" si="0"/>
        <v>240</v>
      </c>
      <c r="H8" s="13">
        <f t="shared" si="0"/>
        <v>156</v>
      </c>
      <c r="I8" s="40">
        <f t="shared" si="0"/>
        <v>213</v>
      </c>
      <c r="J8" s="13">
        <f>SUM(J4:J7)</f>
        <v>0</v>
      </c>
      <c r="K8" s="13">
        <f>SUM(K4:K7)</f>
        <v>0</v>
      </c>
      <c r="L8" s="13">
        <f>SUM(L4:L7)</f>
        <v>0</v>
      </c>
      <c r="M8" s="13">
        <f>SUM(M4:M7)</f>
        <v>0</v>
      </c>
      <c r="N8" s="64">
        <f>SUM(N4:N7)</f>
        <v>0</v>
      </c>
      <c r="O8" s="11">
        <f t="shared" ref="O8" si="1">SUM(O4:O7)</f>
        <v>1532</v>
      </c>
      <c r="P8" s="5"/>
      <c r="Q8" s="23"/>
      <c r="R8" s="47"/>
    </row>
    <row r="10" spans="1:19" x14ac:dyDescent="0.25">
      <c r="F10" t="s">
        <v>68</v>
      </c>
      <c r="I10" s="85"/>
      <c r="J10" s="85"/>
      <c r="K10" s="85"/>
      <c r="L10" s="85"/>
    </row>
    <row r="12" spans="1:19" x14ac:dyDescent="0.25">
      <c r="D12" s="71" t="s">
        <v>51</v>
      </c>
      <c r="E12" s="72">
        <v>120</v>
      </c>
      <c r="F12" s="73"/>
    </row>
    <row r="13" spans="1:19" x14ac:dyDescent="0.25">
      <c r="D13" s="71" t="s">
        <v>52</v>
      </c>
      <c r="E13" s="72">
        <v>278</v>
      </c>
      <c r="F13" s="73"/>
    </row>
    <row r="14" spans="1:19" x14ac:dyDescent="0.25">
      <c r="D14" s="71" t="s">
        <v>53</v>
      </c>
      <c r="E14" s="72">
        <v>235</v>
      </c>
      <c r="F14" s="73"/>
    </row>
    <row r="15" spans="1:19" x14ac:dyDescent="0.25">
      <c r="D15" s="71" t="s">
        <v>49</v>
      </c>
      <c r="E15" s="72">
        <v>350</v>
      </c>
      <c r="F15" s="73"/>
    </row>
    <row r="16" spans="1:19" x14ac:dyDescent="0.25">
      <c r="D16" s="71" t="s">
        <v>50</v>
      </c>
      <c r="E16" s="72">
        <v>78</v>
      </c>
      <c r="F16" s="73"/>
    </row>
    <row r="17" spans="4:6" x14ac:dyDescent="0.25">
      <c r="D17" s="71" t="s">
        <v>54</v>
      </c>
      <c r="E17" s="72">
        <v>225</v>
      </c>
      <c r="F17" s="73"/>
    </row>
    <row r="18" spans="4:6" x14ac:dyDescent="0.25">
      <c r="D18" s="71" t="s">
        <v>54</v>
      </c>
      <c r="E18" s="72">
        <v>231</v>
      </c>
      <c r="F18" s="73"/>
    </row>
    <row r="19" spans="4:6" x14ac:dyDescent="0.25">
      <c r="D19" s="73"/>
      <c r="E19" s="73">
        <f>SUM(E12:E18)</f>
        <v>1517</v>
      </c>
      <c r="F19" s="73"/>
    </row>
  </sheetData>
  <mergeCells count="6">
    <mergeCell ref="I10:L10"/>
    <mergeCell ref="A1:O1"/>
    <mergeCell ref="O2:O3"/>
    <mergeCell ref="B2:B3"/>
    <mergeCell ref="A2:A3"/>
    <mergeCell ref="C2:N2"/>
  </mergeCells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2" zoomScale="150" zoomScaleNormal="150" workbookViewId="0">
      <pane xSplit="2" ySplit="2" topLeftCell="F4" activePane="bottomRight" state="frozen"/>
      <selection activeCell="A2" sqref="A2"/>
      <selection pane="topRight" activeCell="C2" sqref="C2"/>
      <selection pane="bottomLeft" activeCell="A4" sqref="A4"/>
      <selection pane="bottomRight" activeCell="H10" sqref="H10"/>
    </sheetView>
  </sheetViews>
  <sheetFormatPr baseColWidth="10" defaultRowHeight="15" x14ac:dyDescent="0.25"/>
  <cols>
    <col min="1" max="1" width="3.5703125" bestFit="1" customWidth="1"/>
    <col min="2" max="2" width="43.5703125" bestFit="1" customWidth="1"/>
    <col min="3" max="15" width="5.7109375" customWidth="1"/>
    <col min="16" max="16" width="12.28515625" bestFit="1" customWidth="1"/>
    <col min="17" max="17" width="5.7109375" customWidth="1"/>
    <col min="18" max="18" width="14.7109375" customWidth="1"/>
    <col min="19" max="19" width="15.7109375" customWidth="1"/>
    <col min="20" max="20" width="15.28515625" customWidth="1"/>
    <col min="21" max="21" width="16.140625" customWidth="1"/>
    <col min="22" max="22" width="16" customWidth="1"/>
  </cols>
  <sheetData>
    <row r="1" spans="1:23" x14ac:dyDescent="0.25">
      <c r="A1" s="93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23" ht="15" customHeight="1" x14ac:dyDescent="0.25">
      <c r="A2" s="89" t="s">
        <v>31</v>
      </c>
      <c r="B2" s="87" t="s">
        <v>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87" t="s">
        <v>0</v>
      </c>
      <c r="P2" s="95" t="s">
        <v>28</v>
      </c>
    </row>
    <row r="3" spans="1:23" x14ac:dyDescent="0.25">
      <c r="A3" s="89"/>
      <c r="B3" s="87"/>
      <c r="C3" s="63" t="s">
        <v>29</v>
      </c>
      <c r="D3" s="63" t="s">
        <v>32</v>
      </c>
      <c r="E3" s="18" t="s">
        <v>33</v>
      </c>
      <c r="F3" s="18" t="s">
        <v>34</v>
      </c>
      <c r="G3" s="18" t="s">
        <v>35</v>
      </c>
      <c r="H3" s="78" t="s">
        <v>39</v>
      </c>
      <c r="I3" s="18" t="s">
        <v>40</v>
      </c>
      <c r="J3" s="18" t="s">
        <v>41</v>
      </c>
      <c r="K3" s="18" t="s">
        <v>42</v>
      </c>
      <c r="L3" s="18" t="s">
        <v>10</v>
      </c>
      <c r="M3" s="18" t="s">
        <v>11</v>
      </c>
      <c r="N3" s="63" t="s">
        <v>12</v>
      </c>
      <c r="O3" s="87"/>
      <c r="P3" s="95"/>
    </row>
    <row r="4" spans="1:23" ht="20.100000000000001" customHeight="1" x14ac:dyDescent="0.25">
      <c r="A4" s="26">
        <v>1</v>
      </c>
      <c r="B4" s="7" t="s">
        <v>18</v>
      </c>
      <c r="C4" s="65">
        <v>1</v>
      </c>
      <c r="D4" s="65">
        <v>2</v>
      </c>
      <c r="E4" s="14">
        <v>5</v>
      </c>
      <c r="F4" s="65">
        <v>1</v>
      </c>
      <c r="G4" s="14">
        <v>3</v>
      </c>
      <c r="H4" s="83">
        <v>0</v>
      </c>
      <c r="I4" s="84">
        <v>0</v>
      </c>
      <c r="J4" s="14">
        <v>0</v>
      </c>
      <c r="K4" s="14">
        <v>0</v>
      </c>
      <c r="L4" s="14">
        <v>0</v>
      </c>
      <c r="M4" s="14">
        <v>0</v>
      </c>
      <c r="N4" s="65">
        <v>0</v>
      </c>
      <c r="O4" s="12">
        <f t="shared" ref="O4:O17" si="0">SUM(C4:N4)</f>
        <v>12</v>
      </c>
      <c r="P4" s="49">
        <v>241914.47</v>
      </c>
      <c r="Q4" s="20"/>
      <c r="R4" s="49">
        <v>241914.47</v>
      </c>
      <c r="S4" s="49">
        <v>0</v>
      </c>
      <c r="T4" s="49">
        <f>SUM(R4:S4)</f>
        <v>241914.47</v>
      </c>
      <c r="U4" s="34"/>
      <c r="V4" s="34"/>
    </row>
    <row r="5" spans="1:23" ht="20.100000000000001" customHeight="1" x14ac:dyDescent="0.25">
      <c r="A5" s="26">
        <v>2</v>
      </c>
      <c r="B5" s="7" t="s">
        <v>19</v>
      </c>
      <c r="C5" s="65">
        <v>2</v>
      </c>
      <c r="D5" s="65">
        <v>4</v>
      </c>
      <c r="E5" s="14">
        <v>2</v>
      </c>
      <c r="F5" s="65">
        <v>3</v>
      </c>
      <c r="G5" s="14">
        <v>5</v>
      </c>
      <c r="H5" s="83">
        <v>1</v>
      </c>
      <c r="I5" s="84">
        <v>0</v>
      </c>
      <c r="J5" s="14">
        <v>0</v>
      </c>
      <c r="K5" s="14">
        <v>0</v>
      </c>
      <c r="L5" s="14">
        <v>0</v>
      </c>
      <c r="M5" s="14">
        <v>0</v>
      </c>
      <c r="N5" s="65">
        <v>0</v>
      </c>
      <c r="O5" s="12">
        <f t="shared" si="0"/>
        <v>17</v>
      </c>
      <c r="P5" s="49">
        <v>4402145.92</v>
      </c>
      <c r="Q5" s="20"/>
      <c r="R5" s="49">
        <v>4248351.92</v>
      </c>
      <c r="S5" s="49">
        <v>153794</v>
      </c>
      <c r="T5" s="49">
        <f t="shared" ref="T5:T17" si="1">SUM(R5:S5)</f>
        <v>4402145.92</v>
      </c>
      <c r="U5" s="34"/>
      <c r="V5" s="34"/>
    </row>
    <row r="6" spans="1:23" ht="20.100000000000001" customHeight="1" x14ac:dyDescent="0.25">
      <c r="A6" s="26">
        <v>3</v>
      </c>
      <c r="B6" s="7" t="s">
        <v>55</v>
      </c>
      <c r="C6" s="65">
        <v>0</v>
      </c>
      <c r="D6" s="65">
        <v>0</v>
      </c>
      <c r="E6" s="14">
        <v>0</v>
      </c>
      <c r="F6" s="65">
        <v>0</v>
      </c>
      <c r="G6" s="14">
        <v>0</v>
      </c>
      <c r="H6" s="83">
        <v>0</v>
      </c>
      <c r="I6" s="84">
        <v>0</v>
      </c>
      <c r="J6" s="14">
        <v>0</v>
      </c>
      <c r="K6" s="14">
        <v>0</v>
      </c>
      <c r="L6" s="14">
        <v>0</v>
      </c>
      <c r="M6" s="14">
        <v>0</v>
      </c>
      <c r="N6" s="65">
        <v>0</v>
      </c>
      <c r="O6" s="12">
        <f t="shared" si="0"/>
        <v>0</v>
      </c>
      <c r="P6" s="49">
        <v>11306.96</v>
      </c>
      <c r="Q6" s="20"/>
      <c r="R6" s="49">
        <v>11306.96</v>
      </c>
      <c r="S6" s="49">
        <v>0</v>
      </c>
      <c r="T6" s="49">
        <f t="shared" si="1"/>
        <v>11306.96</v>
      </c>
      <c r="U6" s="34"/>
      <c r="V6" s="34"/>
    </row>
    <row r="7" spans="1:23" ht="20.100000000000001" customHeight="1" x14ac:dyDescent="0.25">
      <c r="A7" s="26">
        <v>4</v>
      </c>
      <c r="B7" s="7" t="s">
        <v>20</v>
      </c>
      <c r="C7" s="65">
        <v>0</v>
      </c>
      <c r="D7" s="65">
        <v>0</v>
      </c>
      <c r="E7" s="14">
        <v>6</v>
      </c>
      <c r="F7" s="14">
        <v>2</v>
      </c>
      <c r="G7" s="14">
        <v>6</v>
      </c>
      <c r="H7" s="83">
        <v>2</v>
      </c>
      <c r="I7" s="84">
        <v>0</v>
      </c>
      <c r="J7" s="14">
        <v>0</v>
      </c>
      <c r="K7" s="14">
        <v>0</v>
      </c>
      <c r="L7" s="14">
        <v>0</v>
      </c>
      <c r="M7" s="14">
        <v>0</v>
      </c>
      <c r="N7" s="65">
        <v>0</v>
      </c>
      <c r="O7" s="12">
        <f t="shared" si="0"/>
        <v>16</v>
      </c>
      <c r="P7" s="49">
        <v>132537</v>
      </c>
      <c r="Q7" s="20"/>
      <c r="R7" s="49">
        <v>130948</v>
      </c>
      <c r="S7" s="49">
        <v>1589</v>
      </c>
      <c r="T7" s="49">
        <f t="shared" si="1"/>
        <v>132537</v>
      </c>
      <c r="U7" s="34"/>
      <c r="V7" s="34"/>
    </row>
    <row r="8" spans="1:23" ht="20.100000000000001" customHeight="1" x14ac:dyDescent="0.25">
      <c r="A8" s="26">
        <v>5</v>
      </c>
      <c r="B8" s="7" t="s">
        <v>21</v>
      </c>
      <c r="C8" s="65">
        <v>0</v>
      </c>
      <c r="D8" s="65">
        <v>0</v>
      </c>
      <c r="E8" s="14">
        <v>0</v>
      </c>
      <c r="F8" s="14">
        <v>0</v>
      </c>
      <c r="G8" s="14">
        <v>0</v>
      </c>
      <c r="H8" s="83">
        <v>0</v>
      </c>
      <c r="I8" s="84">
        <v>0</v>
      </c>
      <c r="J8" s="14">
        <v>0</v>
      </c>
      <c r="K8" s="14">
        <v>0</v>
      </c>
      <c r="L8" s="14">
        <v>0</v>
      </c>
      <c r="M8" s="14">
        <v>0</v>
      </c>
      <c r="N8" s="65">
        <v>0</v>
      </c>
      <c r="O8" s="12">
        <f t="shared" si="0"/>
        <v>0</v>
      </c>
      <c r="P8" s="49">
        <v>13509.32</v>
      </c>
      <c r="Q8" s="20"/>
      <c r="R8" s="49">
        <v>13509.32</v>
      </c>
      <c r="S8" s="49">
        <v>0</v>
      </c>
      <c r="T8" s="49">
        <f t="shared" si="1"/>
        <v>13509.32</v>
      </c>
      <c r="U8" s="34"/>
      <c r="V8" s="34"/>
    </row>
    <row r="9" spans="1:23" ht="20.100000000000001" customHeight="1" x14ac:dyDescent="0.25">
      <c r="A9" s="26">
        <v>6</v>
      </c>
      <c r="B9" s="2" t="s">
        <v>22</v>
      </c>
      <c r="C9" s="65">
        <v>1</v>
      </c>
      <c r="D9" s="65">
        <v>1</v>
      </c>
      <c r="E9" s="14">
        <v>2</v>
      </c>
      <c r="F9" s="14">
        <v>1</v>
      </c>
      <c r="G9" s="14">
        <v>1</v>
      </c>
      <c r="H9" s="83">
        <v>1</v>
      </c>
      <c r="I9" s="84">
        <v>0</v>
      </c>
      <c r="J9" s="14">
        <v>0</v>
      </c>
      <c r="K9" s="14">
        <v>0</v>
      </c>
      <c r="L9" s="14">
        <v>0</v>
      </c>
      <c r="M9" s="14">
        <v>0</v>
      </c>
      <c r="N9" s="65">
        <v>0</v>
      </c>
      <c r="O9" s="12">
        <f t="shared" si="0"/>
        <v>7</v>
      </c>
      <c r="P9" s="49">
        <v>868849.43</v>
      </c>
      <c r="Q9" s="20"/>
      <c r="R9" s="49">
        <v>867355.93</v>
      </c>
      <c r="S9" s="49">
        <v>1494</v>
      </c>
      <c r="T9" s="49">
        <f t="shared" si="1"/>
        <v>868849.93</v>
      </c>
      <c r="U9" s="34"/>
      <c r="V9" s="34"/>
    </row>
    <row r="10" spans="1:23" ht="20.100000000000001" customHeight="1" x14ac:dyDescent="0.25">
      <c r="A10" s="26">
        <v>7</v>
      </c>
      <c r="B10" s="7" t="s">
        <v>23</v>
      </c>
      <c r="C10" s="65">
        <v>1</v>
      </c>
      <c r="D10" s="65">
        <v>4</v>
      </c>
      <c r="E10" s="14">
        <v>4</v>
      </c>
      <c r="F10" s="14">
        <v>3</v>
      </c>
      <c r="G10" s="14">
        <v>3</v>
      </c>
      <c r="H10" s="83">
        <v>5</v>
      </c>
      <c r="I10" s="84">
        <v>0</v>
      </c>
      <c r="J10" s="14">
        <v>0</v>
      </c>
      <c r="K10" s="14">
        <v>0</v>
      </c>
      <c r="L10" s="14">
        <v>0</v>
      </c>
      <c r="M10" s="14">
        <v>0</v>
      </c>
      <c r="N10" s="65">
        <v>0</v>
      </c>
      <c r="O10" s="12">
        <f t="shared" si="0"/>
        <v>20</v>
      </c>
      <c r="P10" s="49">
        <v>19618.68</v>
      </c>
      <c r="Q10" s="20"/>
      <c r="R10" s="49">
        <v>18950.68</v>
      </c>
      <c r="S10" s="49">
        <v>668</v>
      </c>
      <c r="T10" s="49">
        <f t="shared" si="1"/>
        <v>19618.68</v>
      </c>
      <c r="U10" s="34"/>
      <c r="V10" s="34"/>
    </row>
    <row r="11" spans="1:23" ht="20.100000000000001" customHeight="1" x14ac:dyDescent="0.25">
      <c r="A11" s="26">
        <v>8</v>
      </c>
      <c r="B11" s="7" t="s">
        <v>24</v>
      </c>
      <c r="C11" s="65">
        <v>0</v>
      </c>
      <c r="D11" s="65">
        <v>0</v>
      </c>
      <c r="E11" s="14">
        <v>0</v>
      </c>
      <c r="F11" s="14">
        <v>0</v>
      </c>
      <c r="G11" s="14">
        <v>0</v>
      </c>
      <c r="H11" s="83">
        <v>2</v>
      </c>
      <c r="I11" s="84">
        <v>0</v>
      </c>
      <c r="J11" s="14">
        <v>0</v>
      </c>
      <c r="K11" s="14">
        <v>0</v>
      </c>
      <c r="L11" s="14">
        <v>0</v>
      </c>
      <c r="M11" s="14">
        <v>0</v>
      </c>
      <c r="N11" s="65">
        <v>0</v>
      </c>
      <c r="O11" s="12">
        <f t="shared" si="0"/>
        <v>2</v>
      </c>
      <c r="P11" s="49">
        <v>4282</v>
      </c>
      <c r="Q11" s="20"/>
      <c r="R11" s="49">
        <v>3982</v>
      </c>
      <c r="S11" s="49">
        <v>300</v>
      </c>
      <c r="T11" s="49">
        <f t="shared" si="1"/>
        <v>4282</v>
      </c>
      <c r="U11" s="34"/>
      <c r="V11" s="34"/>
    </row>
    <row r="12" spans="1:23" ht="20.100000000000001" customHeight="1" x14ac:dyDescent="0.25">
      <c r="A12" s="26">
        <v>9</v>
      </c>
      <c r="B12" s="7" t="s">
        <v>25</v>
      </c>
      <c r="C12" s="65">
        <v>12</v>
      </c>
      <c r="D12" s="65">
        <v>12</v>
      </c>
      <c r="E12" s="14">
        <v>5</v>
      </c>
      <c r="F12" s="14">
        <v>8</v>
      </c>
      <c r="G12" s="14">
        <v>9</v>
      </c>
      <c r="H12" s="83">
        <v>10</v>
      </c>
      <c r="I12" s="84">
        <v>0</v>
      </c>
      <c r="J12" s="14">
        <v>0</v>
      </c>
      <c r="K12" s="14">
        <v>0</v>
      </c>
      <c r="L12" s="14">
        <v>0</v>
      </c>
      <c r="M12" s="14">
        <v>0</v>
      </c>
      <c r="N12" s="65">
        <v>0</v>
      </c>
      <c r="O12" s="12">
        <f t="shared" si="0"/>
        <v>56</v>
      </c>
      <c r="P12" s="49">
        <v>95768</v>
      </c>
      <c r="Q12" s="20"/>
      <c r="R12" s="49">
        <v>94148</v>
      </c>
      <c r="S12" s="49">
        <v>1620</v>
      </c>
      <c r="T12" s="49">
        <f t="shared" si="1"/>
        <v>95768</v>
      </c>
      <c r="U12" s="34"/>
      <c r="V12" s="34"/>
      <c r="W12" s="45"/>
    </row>
    <row r="13" spans="1:23" ht="20.100000000000001" customHeight="1" x14ac:dyDescent="0.25">
      <c r="A13" s="26">
        <v>0</v>
      </c>
      <c r="B13" s="7" t="s">
        <v>26</v>
      </c>
      <c r="C13" s="65">
        <v>25</v>
      </c>
      <c r="D13" s="65">
        <v>63</v>
      </c>
      <c r="E13" s="14">
        <v>29</v>
      </c>
      <c r="F13" s="14">
        <v>10</v>
      </c>
      <c r="G13" s="14">
        <v>29</v>
      </c>
      <c r="H13" s="83">
        <v>21</v>
      </c>
      <c r="I13" s="84">
        <v>0</v>
      </c>
      <c r="J13" s="14">
        <v>0</v>
      </c>
      <c r="K13" s="14">
        <v>0</v>
      </c>
      <c r="L13" s="14">
        <v>0</v>
      </c>
      <c r="M13" s="14">
        <v>0</v>
      </c>
      <c r="N13" s="65">
        <v>0</v>
      </c>
      <c r="O13" s="12">
        <f t="shared" si="0"/>
        <v>177</v>
      </c>
      <c r="P13" s="49">
        <v>894308</v>
      </c>
      <c r="Q13" s="20"/>
      <c r="R13" s="49">
        <v>869708</v>
      </c>
      <c r="S13" s="49">
        <v>24600</v>
      </c>
      <c r="T13" s="49">
        <f t="shared" si="1"/>
        <v>894308</v>
      </c>
      <c r="U13" s="34"/>
      <c r="V13" s="34"/>
      <c r="W13" s="45"/>
    </row>
    <row r="14" spans="1:23" ht="20.100000000000001" customHeight="1" x14ac:dyDescent="0.25">
      <c r="A14" s="26">
        <v>11</v>
      </c>
      <c r="B14" s="7" t="s">
        <v>27</v>
      </c>
      <c r="C14" s="65">
        <v>6</v>
      </c>
      <c r="D14" s="65">
        <v>11</v>
      </c>
      <c r="E14" s="14">
        <v>5</v>
      </c>
      <c r="F14" s="14">
        <v>5</v>
      </c>
      <c r="G14" s="14">
        <v>6</v>
      </c>
      <c r="H14" s="83">
        <v>6</v>
      </c>
      <c r="I14" s="84">
        <v>0</v>
      </c>
      <c r="J14" s="14">
        <v>0</v>
      </c>
      <c r="K14" s="14">
        <v>0</v>
      </c>
      <c r="L14" s="14">
        <v>0</v>
      </c>
      <c r="M14" s="14">
        <v>0</v>
      </c>
      <c r="N14" s="65">
        <v>0</v>
      </c>
      <c r="O14" s="12">
        <f t="shared" si="0"/>
        <v>39</v>
      </c>
      <c r="P14" s="49">
        <v>84607.12</v>
      </c>
      <c r="Q14" s="20"/>
      <c r="R14" s="49">
        <v>82893.119999999995</v>
      </c>
      <c r="S14" s="49">
        <v>1714</v>
      </c>
      <c r="T14" s="49">
        <f t="shared" si="1"/>
        <v>84607.12</v>
      </c>
      <c r="U14" s="34"/>
      <c r="V14" s="34"/>
      <c r="W14" s="45"/>
    </row>
    <row r="15" spans="1:23" ht="20.100000000000001" customHeight="1" x14ac:dyDescent="0.25">
      <c r="A15" s="33">
        <v>12</v>
      </c>
      <c r="B15" s="7" t="s">
        <v>36</v>
      </c>
      <c r="C15" s="65">
        <v>3</v>
      </c>
      <c r="D15" s="65">
        <v>0</v>
      </c>
      <c r="E15" s="14">
        <v>4</v>
      </c>
      <c r="F15" s="14">
        <v>0</v>
      </c>
      <c r="G15" s="14">
        <v>0</v>
      </c>
      <c r="H15" s="83">
        <v>1</v>
      </c>
      <c r="I15" s="84">
        <v>0</v>
      </c>
      <c r="J15" s="14">
        <v>0</v>
      </c>
      <c r="K15" s="14">
        <v>0</v>
      </c>
      <c r="L15" s="14">
        <v>0</v>
      </c>
      <c r="M15" s="14">
        <v>0</v>
      </c>
      <c r="N15" s="65">
        <v>0</v>
      </c>
      <c r="O15" s="12">
        <f t="shared" si="0"/>
        <v>8</v>
      </c>
      <c r="P15" s="49">
        <v>20974.5</v>
      </c>
      <c r="Q15" s="20"/>
      <c r="R15" s="49">
        <v>20764.5</v>
      </c>
      <c r="S15" s="49">
        <v>210</v>
      </c>
      <c r="T15" s="49">
        <f t="shared" si="1"/>
        <v>20974.5</v>
      </c>
      <c r="U15" s="34"/>
      <c r="V15" s="34"/>
    </row>
    <row r="16" spans="1:23" ht="20.100000000000001" customHeight="1" x14ac:dyDescent="0.25">
      <c r="A16" s="35">
        <v>13</v>
      </c>
      <c r="B16" s="7" t="s">
        <v>45</v>
      </c>
      <c r="C16" s="65">
        <v>0</v>
      </c>
      <c r="D16" s="65">
        <v>0</v>
      </c>
      <c r="E16" s="14">
        <v>0</v>
      </c>
      <c r="F16" s="14">
        <v>0</v>
      </c>
      <c r="G16" s="14">
        <v>0</v>
      </c>
      <c r="H16" s="83">
        <v>0</v>
      </c>
      <c r="I16" s="84">
        <v>0</v>
      </c>
      <c r="J16" s="14">
        <v>0</v>
      </c>
      <c r="K16" s="14">
        <v>0</v>
      </c>
      <c r="L16" s="14">
        <v>0</v>
      </c>
      <c r="M16" s="14">
        <v>0</v>
      </c>
      <c r="N16" s="65">
        <v>0</v>
      </c>
      <c r="O16" s="12">
        <f t="shared" si="0"/>
        <v>0</v>
      </c>
      <c r="P16" s="49">
        <v>3959.7</v>
      </c>
      <c r="Q16" s="20"/>
      <c r="R16" s="49">
        <v>3959.7</v>
      </c>
      <c r="S16" s="49">
        <v>0</v>
      </c>
      <c r="T16" s="49">
        <f t="shared" si="1"/>
        <v>3959.7</v>
      </c>
      <c r="U16" s="34"/>
      <c r="V16" s="34"/>
    </row>
    <row r="17" spans="1:22" ht="20.100000000000001" customHeight="1" x14ac:dyDescent="0.25">
      <c r="A17" s="26">
        <v>14</v>
      </c>
      <c r="B17" s="7" t="s">
        <v>46</v>
      </c>
      <c r="C17" s="65">
        <v>0</v>
      </c>
      <c r="D17" s="65">
        <v>0</v>
      </c>
      <c r="E17" s="14">
        <v>0</v>
      </c>
      <c r="F17" s="14">
        <v>0</v>
      </c>
      <c r="G17" s="14">
        <v>0</v>
      </c>
      <c r="H17" s="83">
        <v>4</v>
      </c>
      <c r="I17" s="84">
        <v>0</v>
      </c>
      <c r="J17" s="14">
        <v>0</v>
      </c>
      <c r="K17" s="14">
        <v>0</v>
      </c>
      <c r="L17" s="14">
        <v>0</v>
      </c>
      <c r="M17" s="14">
        <v>0</v>
      </c>
      <c r="N17" s="65">
        <v>0</v>
      </c>
      <c r="O17" s="12">
        <f t="shared" si="0"/>
        <v>4</v>
      </c>
      <c r="P17" s="49">
        <v>117217.94</v>
      </c>
      <c r="Q17" s="20"/>
      <c r="R17" s="49">
        <v>114829.94</v>
      </c>
      <c r="S17" s="49">
        <v>2388</v>
      </c>
      <c r="T17" s="49">
        <f t="shared" si="1"/>
        <v>117217.94</v>
      </c>
      <c r="U17" s="34"/>
      <c r="V17" s="34"/>
    </row>
    <row r="18" spans="1:22" ht="20.100000000000001" customHeight="1" x14ac:dyDescent="0.25">
      <c r="B18" s="6" t="s">
        <v>14</v>
      </c>
      <c r="C18" s="65">
        <f t="shared" ref="C18" si="2">SUM(C4:C17)</f>
        <v>51</v>
      </c>
      <c r="D18" s="65">
        <f t="shared" ref="D18:I18" si="3">SUM(D4:D17)</f>
        <v>97</v>
      </c>
      <c r="E18" s="14">
        <f t="shared" si="3"/>
        <v>62</v>
      </c>
      <c r="F18" s="14">
        <f t="shared" si="3"/>
        <v>33</v>
      </c>
      <c r="G18" s="14">
        <f t="shared" si="3"/>
        <v>62</v>
      </c>
      <c r="H18" s="83">
        <f t="shared" si="3"/>
        <v>53</v>
      </c>
      <c r="I18" s="84">
        <f t="shared" si="3"/>
        <v>0</v>
      </c>
      <c r="J18" s="14">
        <f>SUM(J4:J17)</f>
        <v>0</v>
      </c>
      <c r="K18" s="14">
        <f>SUM(K4:K17)</f>
        <v>0</v>
      </c>
      <c r="L18" s="14">
        <f>SUM(L4:L17)</f>
        <v>0</v>
      </c>
      <c r="M18" s="14">
        <f>SUM(M4:M17)</f>
        <v>0</v>
      </c>
      <c r="N18" s="65">
        <f>SUM(N4:N17)</f>
        <v>0</v>
      </c>
      <c r="O18" s="12">
        <f t="shared" ref="O18" si="4">SUM(O4:O17)</f>
        <v>358</v>
      </c>
      <c r="P18" s="27">
        <f>SUM(P4:P17)</f>
        <v>6910999.04</v>
      </c>
      <c r="Q18" s="21" t="s">
        <v>37</v>
      </c>
      <c r="R18" s="27"/>
      <c r="S18" s="36">
        <f>SUM(S4:S17)</f>
        <v>188377</v>
      </c>
      <c r="T18" s="49"/>
    </row>
    <row r="19" spans="1:22" x14ac:dyDescent="0.25">
      <c r="S19" s="45"/>
      <c r="U19" s="45"/>
    </row>
    <row r="20" spans="1:22" x14ac:dyDescent="0.25">
      <c r="R20" s="51"/>
      <c r="S20" s="50"/>
    </row>
    <row r="21" spans="1:22" x14ac:dyDescent="0.25">
      <c r="H21" s="14"/>
      <c r="I21" s="14"/>
      <c r="J21" s="14"/>
      <c r="K21" s="48"/>
      <c r="L21" s="48"/>
    </row>
  </sheetData>
  <mergeCells count="6">
    <mergeCell ref="A1:P1"/>
    <mergeCell ref="A2:A3"/>
    <mergeCell ref="B2:B3"/>
    <mergeCell ref="O2:O3"/>
    <mergeCell ref="P2:P3"/>
    <mergeCell ref="C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F1" zoomScale="200" zoomScaleNormal="200" workbookViewId="0">
      <selection activeCell="V6" sqref="V6"/>
    </sheetView>
  </sheetViews>
  <sheetFormatPr baseColWidth="10" defaultRowHeight="15" x14ac:dyDescent="0.25"/>
  <cols>
    <col min="1" max="1" width="3.5703125" bestFit="1" customWidth="1"/>
    <col min="2" max="2" width="28.5703125" customWidth="1"/>
    <col min="3" max="3" width="4.42578125" bestFit="1" customWidth="1"/>
    <col min="4" max="4" width="4" bestFit="1" customWidth="1"/>
    <col min="5" max="5" width="5" bestFit="1" customWidth="1"/>
    <col min="6" max="6" width="5.42578125" customWidth="1"/>
    <col min="7" max="7" width="4.85546875" bestFit="1" customWidth="1"/>
    <col min="8" max="8" width="5" bestFit="1" customWidth="1"/>
    <col min="9" max="9" width="4.42578125" customWidth="1"/>
    <col min="10" max="10" width="4.7109375" bestFit="1" customWidth="1"/>
    <col min="11" max="14" width="4.7109375" customWidth="1"/>
    <col min="15" max="15" width="7.28515625" customWidth="1"/>
    <col min="16" max="16" width="4.42578125" bestFit="1" customWidth="1"/>
    <col min="17" max="17" width="4" bestFit="1" customWidth="1"/>
    <col min="18" max="18" width="5" bestFit="1" customWidth="1"/>
    <col min="19" max="19" width="4.42578125" bestFit="1" customWidth="1"/>
    <col min="20" max="20" width="4.85546875" bestFit="1" customWidth="1"/>
    <col min="21" max="21" width="4.42578125" bestFit="1" customWidth="1"/>
    <col min="22" max="22" width="5" bestFit="1" customWidth="1"/>
    <col min="23" max="23" width="5.42578125" bestFit="1" customWidth="1"/>
    <col min="24" max="26" width="5.42578125" customWidth="1"/>
    <col min="27" max="27" width="5.42578125" style="61" customWidth="1"/>
    <col min="28" max="28" width="7.140625" customWidth="1"/>
    <col min="29" max="29" width="24.7109375" customWidth="1"/>
  </cols>
  <sheetData>
    <row r="1" spans="1:28" ht="20.100000000000001" customHeight="1" x14ac:dyDescent="0.25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15" customHeight="1" x14ac:dyDescent="0.25">
      <c r="A2" s="96" t="s">
        <v>31</v>
      </c>
      <c r="B2" s="97" t="s">
        <v>4</v>
      </c>
      <c r="C2" s="99" t="s">
        <v>56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7" t="s">
        <v>0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7" t="s">
        <v>0</v>
      </c>
    </row>
    <row r="3" spans="1:28" x14ac:dyDescent="0.25">
      <c r="A3" s="96"/>
      <c r="B3" s="97"/>
      <c r="C3" s="66" t="s">
        <v>29</v>
      </c>
      <c r="D3" s="66" t="s">
        <v>32</v>
      </c>
      <c r="E3" s="19" t="s">
        <v>33</v>
      </c>
      <c r="F3" s="19" t="s">
        <v>34</v>
      </c>
      <c r="G3" s="19" t="s">
        <v>35</v>
      </c>
      <c r="H3" s="19" t="s">
        <v>39</v>
      </c>
      <c r="I3" s="54" t="s">
        <v>40</v>
      </c>
      <c r="J3" s="19" t="s">
        <v>43</v>
      </c>
      <c r="K3" s="19" t="s">
        <v>42</v>
      </c>
      <c r="L3" s="19" t="s">
        <v>10</v>
      </c>
      <c r="M3" s="19" t="s">
        <v>11</v>
      </c>
      <c r="N3" s="66" t="s">
        <v>12</v>
      </c>
      <c r="O3" s="97"/>
      <c r="P3" s="66" t="s">
        <v>29</v>
      </c>
      <c r="Q3" s="66" t="s">
        <v>32</v>
      </c>
      <c r="R3" s="19" t="s">
        <v>33</v>
      </c>
      <c r="S3" s="19" t="s">
        <v>34</v>
      </c>
      <c r="T3" s="19" t="s">
        <v>35</v>
      </c>
      <c r="U3" s="19" t="s">
        <v>39</v>
      </c>
      <c r="V3" s="54" t="s">
        <v>40</v>
      </c>
      <c r="W3" s="19" t="s">
        <v>43</v>
      </c>
      <c r="X3" s="19" t="s">
        <v>42</v>
      </c>
      <c r="Y3" s="19" t="s">
        <v>10</v>
      </c>
      <c r="Z3" s="19" t="s">
        <v>11</v>
      </c>
      <c r="AA3" s="66" t="s">
        <v>12</v>
      </c>
      <c r="AB3" s="97"/>
    </row>
    <row r="4" spans="1:28" ht="20.100000000000001" customHeight="1" x14ac:dyDescent="0.25">
      <c r="A4" s="25">
        <v>1</v>
      </c>
      <c r="B4" s="1" t="s">
        <v>6</v>
      </c>
      <c r="C4" s="67">
        <v>30</v>
      </c>
      <c r="D4" s="67">
        <f>(C4+P4)/2</f>
        <v>32</v>
      </c>
      <c r="E4" s="9">
        <v>36</v>
      </c>
      <c r="F4" s="9">
        <v>27</v>
      </c>
      <c r="G4" s="9">
        <v>32</v>
      </c>
      <c r="H4" s="9">
        <v>56</v>
      </c>
      <c r="I4" s="41">
        <v>58</v>
      </c>
      <c r="J4" s="9">
        <v>0</v>
      </c>
      <c r="K4" s="9">
        <v>0</v>
      </c>
      <c r="L4" s="9">
        <v>0</v>
      </c>
      <c r="M4" s="9">
        <v>0</v>
      </c>
      <c r="N4" s="67">
        <v>0</v>
      </c>
      <c r="O4" s="52">
        <f>SUM(C4:N4)</f>
        <v>271</v>
      </c>
      <c r="P4" s="67">
        <v>34</v>
      </c>
      <c r="Q4" s="67">
        <v>32</v>
      </c>
      <c r="R4" s="9">
        <v>55</v>
      </c>
      <c r="S4" s="9">
        <v>25</v>
      </c>
      <c r="T4" s="9">
        <v>34</v>
      </c>
      <c r="U4" s="9">
        <v>71</v>
      </c>
      <c r="V4" s="41">
        <v>48</v>
      </c>
      <c r="W4" s="9">
        <v>0</v>
      </c>
      <c r="X4" s="9">
        <v>0</v>
      </c>
      <c r="Y4" s="9">
        <v>0</v>
      </c>
      <c r="Z4" s="9">
        <v>0</v>
      </c>
      <c r="AA4" s="67">
        <v>0</v>
      </c>
      <c r="AB4" s="52">
        <f>SUM(P4:AA4)</f>
        <v>299</v>
      </c>
    </row>
    <row r="5" spans="1:28" ht="20.100000000000001" customHeight="1" x14ac:dyDescent="0.25">
      <c r="A5" s="25">
        <v>2</v>
      </c>
      <c r="B5" s="1" t="s">
        <v>7</v>
      </c>
      <c r="C5" s="67">
        <v>42</v>
      </c>
      <c r="D5" s="67">
        <f t="shared" ref="D5:D6" si="0">(C5+P5)/2</f>
        <v>41</v>
      </c>
      <c r="E5" s="9">
        <v>45</v>
      </c>
      <c r="F5" s="9">
        <v>39</v>
      </c>
      <c r="G5" s="9">
        <v>60</v>
      </c>
      <c r="H5" s="9">
        <v>48</v>
      </c>
      <c r="I5" s="41">
        <v>62</v>
      </c>
      <c r="J5" s="9">
        <v>0</v>
      </c>
      <c r="K5" s="9">
        <v>0</v>
      </c>
      <c r="L5" s="9">
        <v>0</v>
      </c>
      <c r="M5" s="9">
        <v>0</v>
      </c>
      <c r="N5" s="67">
        <v>0</v>
      </c>
      <c r="O5" s="52">
        <f>SUM(C5:N5)</f>
        <v>337</v>
      </c>
      <c r="P5" s="67">
        <v>40</v>
      </c>
      <c r="Q5" s="67">
        <v>42</v>
      </c>
      <c r="R5" s="9">
        <v>56</v>
      </c>
      <c r="S5" s="9">
        <v>34</v>
      </c>
      <c r="T5" s="9">
        <v>62</v>
      </c>
      <c r="U5" s="9">
        <v>50</v>
      </c>
      <c r="V5" s="41">
        <v>69</v>
      </c>
      <c r="W5" s="9">
        <v>0</v>
      </c>
      <c r="X5" s="9">
        <v>0</v>
      </c>
      <c r="Y5" s="9">
        <v>0</v>
      </c>
      <c r="Z5" s="9">
        <v>0</v>
      </c>
      <c r="AA5" s="67">
        <v>0</v>
      </c>
      <c r="AB5" s="52">
        <f>SUM(P5:AA5)</f>
        <v>353</v>
      </c>
    </row>
    <row r="6" spans="1:28" ht="20.100000000000001" customHeight="1" x14ac:dyDescent="0.25">
      <c r="A6" s="25">
        <v>3</v>
      </c>
      <c r="B6" s="1" t="s">
        <v>8</v>
      </c>
      <c r="C6" s="67">
        <v>6</v>
      </c>
      <c r="D6" s="67">
        <f t="shared" si="0"/>
        <v>5</v>
      </c>
      <c r="E6" s="9">
        <v>8</v>
      </c>
      <c r="F6" s="9">
        <v>3</v>
      </c>
      <c r="G6" s="9">
        <v>8</v>
      </c>
      <c r="H6" s="9">
        <v>45</v>
      </c>
      <c r="I6" s="41">
        <v>28</v>
      </c>
      <c r="J6" s="9">
        <v>0</v>
      </c>
      <c r="K6" s="9">
        <v>0</v>
      </c>
      <c r="L6" s="9">
        <v>0</v>
      </c>
      <c r="M6" s="9">
        <v>0</v>
      </c>
      <c r="N6" s="67">
        <v>0</v>
      </c>
      <c r="O6" s="52">
        <f>SUM(C6:N6)</f>
        <v>103</v>
      </c>
      <c r="P6" s="67">
        <v>4</v>
      </c>
      <c r="Q6" s="67">
        <v>6</v>
      </c>
      <c r="R6" s="9">
        <v>13</v>
      </c>
      <c r="S6" s="9">
        <v>8</v>
      </c>
      <c r="T6" s="9">
        <v>6</v>
      </c>
      <c r="U6" s="9">
        <v>15</v>
      </c>
      <c r="V6" s="41">
        <v>18</v>
      </c>
      <c r="W6" s="9">
        <v>0</v>
      </c>
      <c r="X6" s="9">
        <v>0</v>
      </c>
      <c r="Y6" s="9">
        <v>0</v>
      </c>
      <c r="Z6" s="9">
        <v>0</v>
      </c>
      <c r="AA6" s="67">
        <v>0</v>
      </c>
      <c r="AB6" s="52">
        <f>SUM(P6:AA6)</f>
        <v>70</v>
      </c>
    </row>
    <row r="7" spans="1:28" ht="20.100000000000001" customHeight="1" x14ac:dyDescent="0.25">
      <c r="B7" s="6" t="s">
        <v>14</v>
      </c>
      <c r="C7" s="68">
        <f t="shared" ref="C7:I7" si="1">SUM(C4:C6)</f>
        <v>78</v>
      </c>
      <c r="D7" s="68">
        <f t="shared" si="1"/>
        <v>78</v>
      </c>
      <c r="E7" s="15">
        <f t="shared" si="1"/>
        <v>89</v>
      </c>
      <c r="F7" s="15">
        <f t="shared" si="1"/>
        <v>69</v>
      </c>
      <c r="G7" s="15">
        <f t="shared" si="1"/>
        <v>100</v>
      </c>
      <c r="H7" s="15">
        <f t="shared" si="1"/>
        <v>149</v>
      </c>
      <c r="I7" s="42">
        <f t="shared" si="1"/>
        <v>148</v>
      </c>
      <c r="J7" s="15">
        <f>SUM(J4:J6)</f>
        <v>0</v>
      </c>
      <c r="K7" s="15">
        <f>SUM(K4:K6)</f>
        <v>0</v>
      </c>
      <c r="L7" s="15">
        <f>SUM(L4:L6)</f>
        <v>0</v>
      </c>
      <c r="M7" s="15">
        <f>SUM(M4:M6)</f>
        <v>0</v>
      </c>
      <c r="N7" s="68">
        <f>SUM(N4:N6)</f>
        <v>0</v>
      </c>
      <c r="O7" s="28">
        <f t="shared" ref="O7:P7" si="2">SUM(O4:O6)</f>
        <v>711</v>
      </c>
      <c r="P7" s="68">
        <f t="shared" si="2"/>
        <v>78</v>
      </c>
      <c r="Q7" s="68">
        <f t="shared" ref="Q7:V7" si="3">SUM(Q4:Q6)</f>
        <v>80</v>
      </c>
      <c r="R7" s="15">
        <f t="shared" si="3"/>
        <v>124</v>
      </c>
      <c r="S7" s="15">
        <f t="shared" si="3"/>
        <v>67</v>
      </c>
      <c r="T7" s="15">
        <f t="shared" si="3"/>
        <v>102</v>
      </c>
      <c r="U7" s="15">
        <f t="shared" si="3"/>
        <v>136</v>
      </c>
      <c r="V7" s="42">
        <f t="shared" si="3"/>
        <v>135</v>
      </c>
      <c r="W7" s="56">
        <f>SUM(W4:W6)</f>
        <v>0</v>
      </c>
      <c r="X7" s="57">
        <f>SUM(X4:X6)</f>
        <v>0</v>
      </c>
      <c r="Y7" s="58">
        <f>SUM(Y4:Y6)</f>
        <v>0</v>
      </c>
      <c r="Z7" s="15">
        <f>SUM(Z4:Z6)</f>
        <v>0</v>
      </c>
      <c r="AA7" s="68">
        <f>AA6+AA5+AA4</f>
        <v>0</v>
      </c>
      <c r="AB7" s="28">
        <f t="shared" ref="AB7" si="4">SUM(AB4:AB6)</f>
        <v>722</v>
      </c>
    </row>
    <row r="17" spans="1:15" x14ac:dyDescent="0.25">
      <c r="B17" s="97" t="s">
        <v>4</v>
      </c>
      <c r="C17" s="98" t="s">
        <v>66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7" t="s">
        <v>0</v>
      </c>
    </row>
    <row r="18" spans="1:15" x14ac:dyDescent="0.25">
      <c r="A18" s="89" t="s">
        <v>31</v>
      </c>
      <c r="B18" s="97"/>
      <c r="C18" s="66" t="s">
        <v>29</v>
      </c>
      <c r="D18" s="66" t="s">
        <v>32</v>
      </c>
      <c r="E18" s="19" t="s">
        <v>33</v>
      </c>
      <c r="F18" s="19" t="s">
        <v>34</v>
      </c>
      <c r="G18" s="19" t="s">
        <v>35</v>
      </c>
      <c r="H18" s="19" t="s">
        <v>39</v>
      </c>
      <c r="I18" s="19" t="s">
        <v>40</v>
      </c>
      <c r="J18" s="19" t="s">
        <v>43</v>
      </c>
      <c r="K18" s="19" t="s">
        <v>42</v>
      </c>
      <c r="L18" s="19" t="s">
        <v>10</v>
      </c>
      <c r="M18" s="19" t="s">
        <v>11</v>
      </c>
      <c r="N18" s="66" t="s">
        <v>12</v>
      </c>
      <c r="O18" s="97"/>
    </row>
    <row r="19" spans="1:15" x14ac:dyDescent="0.25">
      <c r="A19" s="89"/>
      <c r="B19" s="1" t="s">
        <v>6</v>
      </c>
      <c r="C19" s="67">
        <v>34</v>
      </c>
      <c r="D19" s="67">
        <v>32</v>
      </c>
      <c r="E19" s="9">
        <v>55</v>
      </c>
      <c r="F19" s="9">
        <v>25</v>
      </c>
      <c r="G19" s="9">
        <v>30</v>
      </c>
      <c r="H19" s="9">
        <v>31</v>
      </c>
      <c r="I19" s="9">
        <v>33</v>
      </c>
      <c r="J19" s="9">
        <v>32</v>
      </c>
      <c r="K19" s="9">
        <v>0</v>
      </c>
      <c r="L19" s="9">
        <v>0</v>
      </c>
      <c r="M19" s="9">
        <v>0</v>
      </c>
      <c r="N19" s="67">
        <v>0</v>
      </c>
      <c r="O19" s="52">
        <f>SUM(C19:N19)</f>
        <v>272</v>
      </c>
    </row>
    <row r="20" spans="1:15" x14ac:dyDescent="0.25">
      <c r="A20" s="74">
        <v>1</v>
      </c>
      <c r="B20" s="1" t="s">
        <v>7</v>
      </c>
      <c r="C20" s="67">
        <v>40</v>
      </c>
      <c r="D20" s="67">
        <v>42</v>
      </c>
      <c r="E20" s="9">
        <v>56</v>
      </c>
      <c r="F20" s="9">
        <v>34</v>
      </c>
      <c r="G20" s="9">
        <v>42</v>
      </c>
      <c r="H20" s="9">
        <v>38</v>
      </c>
      <c r="I20" s="9">
        <v>41</v>
      </c>
      <c r="J20" s="9">
        <v>49</v>
      </c>
      <c r="K20" s="9">
        <v>0</v>
      </c>
      <c r="L20" s="9">
        <v>0</v>
      </c>
      <c r="M20" s="9">
        <v>0</v>
      </c>
      <c r="N20" s="67">
        <v>0</v>
      </c>
      <c r="O20" s="52">
        <f>SUM(C20:N20)</f>
        <v>342</v>
      </c>
    </row>
    <row r="21" spans="1:15" x14ac:dyDescent="0.25">
      <c r="A21" s="74">
        <v>2</v>
      </c>
      <c r="B21" s="1" t="s">
        <v>8</v>
      </c>
      <c r="C21" s="67">
        <v>4</v>
      </c>
      <c r="D21" s="67">
        <v>6</v>
      </c>
      <c r="E21" s="9">
        <v>13</v>
      </c>
      <c r="F21" s="9">
        <v>8</v>
      </c>
      <c r="G21" s="9">
        <v>10</v>
      </c>
      <c r="H21" s="9">
        <v>8</v>
      </c>
      <c r="I21" s="9">
        <v>11</v>
      </c>
      <c r="J21" s="9">
        <v>9</v>
      </c>
      <c r="K21" s="9">
        <v>0</v>
      </c>
      <c r="L21" s="9">
        <v>0</v>
      </c>
      <c r="M21" s="9">
        <v>0</v>
      </c>
      <c r="N21" s="67">
        <v>0</v>
      </c>
      <c r="O21" s="52">
        <f>SUM(C21:N21)</f>
        <v>69</v>
      </c>
    </row>
    <row r="22" spans="1:15" x14ac:dyDescent="0.25">
      <c r="A22" s="74">
        <v>3</v>
      </c>
      <c r="B22" s="75" t="s">
        <v>67</v>
      </c>
      <c r="C22" s="67">
        <v>51</v>
      </c>
      <c r="D22" s="67">
        <v>97</v>
      </c>
      <c r="E22" s="9">
        <v>62</v>
      </c>
      <c r="F22" s="9">
        <v>33</v>
      </c>
      <c r="G22" s="9">
        <v>42</v>
      </c>
      <c r="H22" s="9">
        <v>51</v>
      </c>
      <c r="I22" s="9">
        <v>65</v>
      </c>
      <c r="J22" s="76">
        <v>58</v>
      </c>
      <c r="K22" s="23"/>
      <c r="L22" s="77"/>
      <c r="M22" s="9"/>
      <c r="N22" s="67"/>
      <c r="O22" s="52"/>
    </row>
    <row r="23" spans="1:15" x14ac:dyDescent="0.25">
      <c r="A23" s="74">
        <v>4</v>
      </c>
      <c r="C23" s="68">
        <f t="shared" ref="C23:J23" si="5">SUM(C19:C22)</f>
        <v>129</v>
      </c>
      <c r="D23" s="68">
        <f t="shared" si="5"/>
        <v>177</v>
      </c>
      <c r="E23" s="15">
        <f t="shared" si="5"/>
        <v>186</v>
      </c>
      <c r="F23" s="15">
        <f t="shared" si="5"/>
        <v>100</v>
      </c>
      <c r="G23" s="15">
        <f t="shared" si="5"/>
        <v>124</v>
      </c>
      <c r="H23" s="15">
        <f t="shared" si="5"/>
        <v>128</v>
      </c>
      <c r="I23" s="15">
        <f t="shared" si="5"/>
        <v>150</v>
      </c>
      <c r="J23" s="56">
        <f t="shared" si="5"/>
        <v>148</v>
      </c>
      <c r="K23" s="57">
        <f>SUM(K19:K21)</f>
        <v>0</v>
      </c>
      <c r="L23" s="58">
        <f>SUM(L19:L21)</f>
        <v>0</v>
      </c>
      <c r="M23" s="15">
        <f>SUM(M19:M21)</f>
        <v>0</v>
      </c>
      <c r="N23" s="68">
        <f>N21+N20+N19</f>
        <v>0</v>
      </c>
      <c r="O23" s="28">
        <f t="shared" ref="O23" si="6">SUM(O19:O21)</f>
        <v>683</v>
      </c>
    </row>
    <row r="25" spans="1:15" x14ac:dyDescent="0.25">
      <c r="C25" s="65"/>
      <c r="D25" s="65"/>
      <c r="E25" s="14"/>
      <c r="F25" s="14"/>
    </row>
    <row r="26" spans="1:15" ht="15" customHeight="1" x14ac:dyDescent="0.25">
      <c r="A26" s="89" t="s">
        <v>31</v>
      </c>
      <c r="B26" s="88" t="s">
        <v>2</v>
      </c>
      <c r="C26" s="90" t="s">
        <v>13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87" t="s">
        <v>0</v>
      </c>
    </row>
    <row r="27" spans="1:15" x14ac:dyDescent="0.25">
      <c r="A27" s="89"/>
      <c r="B27" s="88"/>
      <c r="C27" s="63" t="s">
        <v>29</v>
      </c>
      <c r="D27" s="63" t="s">
        <v>32</v>
      </c>
      <c r="E27" s="18" t="s">
        <v>33</v>
      </c>
      <c r="F27" s="18" t="s">
        <v>34</v>
      </c>
      <c r="G27" s="18" t="s">
        <v>35</v>
      </c>
      <c r="H27" s="18" t="s">
        <v>39</v>
      </c>
      <c r="I27" s="18" t="s">
        <v>40</v>
      </c>
      <c r="J27" s="18" t="s">
        <v>41</v>
      </c>
      <c r="K27" s="18" t="s">
        <v>42</v>
      </c>
      <c r="L27" s="18" t="s">
        <v>10</v>
      </c>
      <c r="M27" s="18" t="s">
        <v>11</v>
      </c>
      <c r="N27" s="63" t="s">
        <v>12</v>
      </c>
      <c r="O27" s="87"/>
    </row>
    <row r="28" spans="1:15" x14ac:dyDescent="0.25">
      <c r="A28" s="74">
        <v>1</v>
      </c>
      <c r="B28" s="10" t="s">
        <v>15</v>
      </c>
      <c r="C28" s="64">
        <v>0</v>
      </c>
      <c r="D28" s="64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/>
      <c r="L28" s="13"/>
      <c r="M28" s="13"/>
      <c r="N28" s="64"/>
      <c r="O28" s="11">
        <f>SUM(C28:N28)</f>
        <v>0</v>
      </c>
    </row>
    <row r="29" spans="1:15" x14ac:dyDescent="0.25">
      <c r="A29" s="74">
        <v>2</v>
      </c>
      <c r="B29" s="10" t="s">
        <v>48</v>
      </c>
      <c r="C29" s="64">
        <v>24</v>
      </c>
      <c r="D29" s="64">
        <v>63</v>
      </c>
      <c r="E29" s="13">
        <v>29</v>
      </c>
      <c r="F29" s="13">
        <v>10</v>
      </c>
      <c r="G29" s="13">
        <v>18</v>
      </c>
      <c r="H29" s="13">
        <v>23</v>
      </c>
      <c r="I29" s="13">
        <v>20</v>
      </c>
      <c r="J29" s="13">
        <v>25</v>
      </c>
      <c r="K29" s="13"/>
      <c r="L29" s="13"/>
      <c r="M29" s="13"/>
      <c r="N29" s="64"/>
      <c r="O29" s="11">
        <f>SUM(C29:N29)</f>
        <v>212</v>
      </c>
    </row>
    <row r="30" spans="1:15" x14ac:dyDescent="0.25">
      <c r="A30" s="74">
        <v>3</v>
      </c>
      <c r="B30" s="10" t="s">
        <v>16</v>
      </c>
      <c r="C30" s="64">
        <v>70</v>
      </c>
      <c r="D30" s="64">
        <v>180</v>
      </c>
      <c r="E30" s="13">
        <v>170</v>
      </c>
      <c r="F30" s="13">
        <v>90</v>
      </c>
      <c r="G30" s="13">
        <v>88</v>
      </c>
      <c r="H30" s="13">
        <v>78</v>
      </c>
      <c r="I30" s="13">
        <v>76</v>
      </c>
      <c r="J30" s="13">
        <v>80</v>
      </c>
      <c r="K30" s="13"/>
      <c r="L30" s="13"/>
      <c r="M30" s="13"/>
      <c r="N30" s="64"/>
      <c r="O30" s="11">
        <f>SUM(C30:N30)</f>
        <v>832</v>
      </c>
    </row>
    <row r="31" spans="1:15" x14ac:dyDescent="0.25">
      <c r="A31" s="74">
        <v>4</v>
      </c>
      <c r="B31" s="10" t="s">
        <v>17</v>
      </c>
      <c r="C31" s="64">
        <v>73</v>
      </c>
      <c r="D31" s="64">
        <v>69</v>
      </c>
      <c r="E31" s="13">
        <v>78</v>
      </c>
      <c r="F31" s="13">
        <v>67</v>
      </c>
      <c r="G31" s="13">
        <v>68</v>
      </c>
      <c r="H31" s="13">
        <v>70</v>
      </c>
      <c r="I31" s="13">
        <v>69</v>
      </c>
      <c r="J31" s="13">
        <v>67</v>
      </c>
      <c r="K31" s="13"/>
      <c r="L31" s="13"/>
      <c r="M31" s="13"/>
      <c r="N31" s="64"/>
      <c r="O31" s="11">
        <f>SUM(C31:N31)</f>
        <v>561</v>
      </c>
    </row>
    <row r="32" spans="1:15" x14ac:dyDescent="0.25">
      <c r="A32" s="8"/>
      <c r="B32" s="6" t="s">
        <v>14</v>
      </c>
      <c r="C32" s="64">
        <f>C31+C30+C29+C28</f>
        <v>167</v>
      </c>
      <c r="D32" s="64">
        <f t="shared" ref="D32:I32" si="7">SUM(D28:D31)</f>
        <v>312</v>
      </c>
      <c r="E32" s="13">
        <f t="shared" si="7"/>
        <v>277</v>
      </c>
      <c r="F32" s="13">
        <f t="shared" si="7"/>
        <v>167</v>
      </c>
      <c r="G32" s="13">
        <f t="shared" si="7"/>
        <v>174</v>
      </c>
      <c r="H32" s="13">
        <f t="shared" si="7"/>
        <v>171</v>
      </c>
      <c r="I32" s="13">
        <f t="shared" si="7"/>
        <v>165</v>
      </c>
      <c r="J32" s="13">
        <f>SUM(J28:J31)</f>
        <v>172</v>
      </c>
      <c r="K32" s="13">
        <f>SUM(K28:K31)</f>
        <v>0</v>
      </c>
      <c r="L32" s="13">
        <f>SUM(L28:L31)</f>
        <v>0</v>
      </c>
      <c r="M32" s="13">
        <f>SUM(M28:M31)</f>
        <v>0</v>
      </c>
      <c r="N32" s="64">
        <f>SUM(N28:N31)</f>
        <v>0</v>
      </c>
      <c r="O32" s="11">
        <f t="shared" ref="O32" si="8">SUM(O28:O31)</f>
        <v>1605</v>
      </c>
    </row>
  </sheetData>
  <mergeCells count="15">
    <mergeCell ref="B17:B18"/>
    <mergeCell ref="C17:N17"/>
    <mergeCell ref="O17:O18"/>
    <mergeCell ref="A26:A27"/>
    <mergeCell ref="B26:B27"/>
    <mergeCell ref="C26:N26"/>
    <mergeCell ref="O26:O27"/>
    <mergeCell ref="A18:A19"/>
    <mergeCell ref="A1:AB1"/>
    <mergeCell ref="A2:A3"/>
    <mergeCell ref="B2:B3"/>
    <mergeCell ref="O2:O3"/>
    <mergeCell ref="P2:AA2"/>
    <mergeCell ref="AB2:AB3"/>
    <mergeCell ref="C2:N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zoomScale="200" zoomScaleNormal="200" workbookViewId="0">
      <selection activeCell="E7" sqref="E7"/>
    </sheetView>
  </sheetViews>
  <sheetFormatPr baseColWidth="10" defaultRowHeight="15" x14ac:dyDescent="0.25"/>
  <cols>
    <col min="1" max="1" width="10.85546875" customWidth="1"/>
    <col min="2" max="2" width="20.85546875" style="4" customWidth="1"/>
    <col min="3" max="3" width="21.140625" customWidth="1"/>
    <col min="4" max="4" width="6.85546875" bestFit="1" customWidth="1"/>
    <col min="5" max="5" width="14.140625" customWidth="1"/>
    <col min="6" max="6" width="17.28515625" customWidth="1"/>
    <col min="8" max="8" width="17" customWidth="1"/>
  </cols>
  <sheetData>
    <row r="1" spans="1:6" ht="31.5" customHeight="1" x14ac:dyDescent="0.25">
      <c r="A1" s="100" t="s">
        <v>9</v>
      </c>
      <c r="B1" s="101"/>
      <c r="C1" s="30" t="s">
        <v>30</v>
      </c>
      <c r="D1" s="16"/>
    </row>
    <row r="2" spans="1:6" ht="28.5" x14ac:dyDescent="0.25">
      <c r="A2" s="39" t="s">
        <v>47</v>
      </c>
      <c r="B2" s="37">
        <v>8763243.8000000007</v>
      </c>
      <c r="C2" s="37">
        <v>8763243.8000000007</v>
      </c>
      <c r="D2" s="17"/>
    </row>
    <row r="3" spans="1:6" x14ac:dyDescent="0.25">
      <c r="A3" s="46">
        <v>2017</v>
      </c>
      <c r="B3" s="37">
        <v>31791458.449999999</v>
      </c>
      <c r="C3" s="37">
        <v>31791458.449999999</v>
      </c>
      <c r="D3" s="17"/>
      <c r="E3" s="43"/>
      <c r="F3" s="43"/>
    </row>
    <row r="4" spans="1:6" x14ac:dyDescent="0.25">
      <c r="A4" s="46">
        <v>2018</v>
      </c>
      <c r="B4" s="37">
        <v>56272252.130000003</v>
      </c>
      <c r="C4" s="37">
        <v>57160036.560000002</v>
      </c>
      <c r="D4" s="17"/>
      <c r="E4" s="43"/>
      <c r="F4" s="43"/>
    </row>
    <row r="5" spans="1:6" x14ac:dyDescent="0.25">
      <c r="A5" s="46">
        <v>2019</v>
      </c>
      <c r="B5" s="37">
        <v>21861429.960000001</v>
      </c>
      <c r="C5" s="37">
        <v>24436690.239999998</v>
      </c>
      <c r="D5" s="17"/>
      <c r="E5" s="43"/>
      <c r="F5" s="43"/>
    </row>
    <row r="6" spans="1:6" x14ac:dyDescent="0.25">
      <c r="A6" s="46">
        <v>2020</v>
      </c>
      <c r="B6" s="37">
        <v>8859035.1899999995</v>
      </c>
      <c r="C6" s="37">
        <v>10110721.26</v>
      </c>
      <c r="D6" s="17"/>
      <c r="E6" s="43"/>
      <c r="F6" s="43"/>
    </row>
    <row r="7" spans="1:6" x14ac:dyDescent="0.25">
      <c r="A7" s="46">
        <v>2021</v>
      </c>
      <c r="B7" s="37">
        <v>19434169.219999999</v>
      </c>
      <c r="C7" s="37">
        <v>21051274.399999999</v>
      </c>
      <c r="D7" s="17"/>
      <c r="E7" s="43">
        <f>SUM(E13:E17)</f>
        <v>9368114.4399999995</v>
      </c>
      <c r="F7" s="43"/>
    </row>
    <row r="8" spans="1:6" s="61" customFormat="1" x14ac:dyDescent="0.25">
      <c r="A8" s="70" t="s">
        <v>29</v>
      </c>
      <c r="B8" s="60">
        <v>1107099.8999999999</v>
      </c>
      <c r="C8" s="60">
        <v>1164803.1199999999</v>
      </c>
      <c r="E8" s="60"/>
      <c r="F8" s="60"/>
    </row>
    <row r="9" spans="1:6" s="61" customFormat="1" x14ac:dyDescent="0.25">
      <c r="A9" s="59" t="s">
        <v>32</v>
      </c>
      <c r="B9" s="60">
        <v>696592.36</v>
      </c>
      <c r="C9" s="60">
        <v>816123.64</v>
      </c>
      <c r="E9" s="60">
        <v>1164803.1199999999</v>
      </c>
      <c r="F9" s="60"/>
    </row>
    <row r="10" spans="1:6" s="62" customFormat="1" ht="14.45" x14ac:dyDescent="0.35">
      <c r="A10" s="44" t="s">
        <v>33</v>
      </c>
      <c r="B10" s="43">
        <v>857635.64</v>
      </c>
      <c r="C10" s="43">
        <v>902879.26</v>
      </c>
      <c r="D10" s="48"/>
      <c r="E10" s="60">
        <v>816123.64</v>
      </c>
      <c r="F10" s="43"/>
    </row>
    <row r="11" spans="1:6" x14ac:dyDescent="0.25">
      <c r="A11" s="44" t="s">
        <v>34</v>
      </c>
      <c r="B11" s="43">
        <v>2364081.5099999998</v>
      </c>
      <c r="C11" s="43">
        <f>2364081.51+116402.29</f>
        <v>2480483.7999999998</v>
      </c>
      <c r="E11" s="43">
        <v>902879.26</v>
      </c>
      <c r="F11" s="43"/>
    </row>
    <row r="12" spans="1:6" x14ac:dyDescent="0.25">
      <c r="A12" s="44" t="s">
        <v>35</v>
      </c>
      <c r="B12" s="43">
        <v>1342490.7409999999</v>
      </c>
      <c r="C12" s="43">
        <v>1394396.91</v>
      </c>
      <c r="E12" s="43">
        <f>2364081.51+116402.29</f>
        <v>2480483.7999999998</v>
      </c>
      <c r="F12" s="43"/>
    </row>
    <row r="13" spans="1:6" ht="15.75" customHeight="1" x14ac:dyDescent="0.25">
      <c r="A13" s="69" t="s">
        <v>39</v>
      </c>
      <c r="B13" s="38">
        <v>419138.9</v>
      </c>
      <c r="C13" s="38">
        <v>607515.4</v>
      </c>
      <c r="E13" s="43">
        <v>1394396.91</v>
      </c>
      <c r="F13" s="43"/>
    </row>
    <row r="14" spans="1:6" x14ac:dyDescent="0.25">
      <c r="A14" s="44" t="s">
        <v>40</v>
      </c>
      <c r="B14" s="43"/>
      <c r="C14" s="43"/>
      <c r="E14" s="38">
        <v>607515.4</v>
      </c>
      <c r="F14" s="43"/>
    </row>
    <row r="15" spans="1:6" x14ac:dyDescent="0.25">
      <c r="A15" s="44" t="s">
        <v>41</v>
      </c>
      <c r="B15" s="43"/>
      <c r="C15" s="43"/>
      <c r="E15" s="43">
        <f>SUM(E9:E14)</f>
        <v>7366202.1299999999</v>
      </c>
      <c r="F15" s="43"/>
    </row>
    <row r="16" spans="1:6" x14ac:dyDescent="0.25">
      <c r="A16" s="44" t="s">
        <v>42</v>
      </c>
      <c r="B16" s="43"/>
      <c r="C16" s="43"/>
      <c r="E16" s="43"/>
      <c r="F16" s="43"/>
    </row>
    <row r="17" spans="1:7" x14ac:dyDescent="0.25">
      <c r="A17" s="44" t="s">
        <v>10</v>
      </c>
      <c r="B17" s="43"/>
      <c r="C17" s="43"/>
      <c r="E17" s="43"/>
      <c r="F17" s="43"/>
    </row>
    <row r="18" spans="1:7" x14ac:dyDescent="0.25">
      <c r="A18" s="44" t="s">
        <v>11</v>
      </c>
      <c r="B18" s="43"/>
      <c r="C18" s="43"/>
      <c r="E18" s="43"/>
      <c r="F18" s="43"/>
    </row>
    <row r="19" spans="1:7" s="61" customFormat="1" x14ac:dyDescent="0.25">
      <c r="A19" s="59" t="s">
        <v>12</v>
      </c>
      <c r="B19" s="60"/>
      <c r="C19" s="60"/>
      <c r="E19" s="60"/>
      <c r="F19" s="60"/>
    </row>
    <row r="20" spans="1:7" x14ac:dyDescent="0.25">
      <c r="A20" s="22" t="s">
        <v>38</v>
      </c>
      <c r="B20" s="29">
        <f>SUM(B2:B19)</f>
        <v>153768627.801</v>
      </c>
      <c r="C20" s="29">
        <f>SUM(C2:C19)</f>
        <v>160679626.84</v>
      </c>
      <c r="D20" s="24" t="s">
        <v>44</v>
      </c>
      <c r="E20" s="43"/>
      <c r="F20" s="43"/>
    </row>
    <row r="21" spans="1:7" x14ac:dyDescent="0.25">
      <c r="E21" s="31"/>
      <c r="F21" s="53"/>
    </row>
    <row r="22" spans="1:7" x14ac:dyDescent="0.25">
      <c r="C22" s="29">
        <f>B20+Licencias!P18</f>
        <v>160679626.84099999</v>
      </c>
      <c r="D22" s="24" t="s">
        <v>44</v>
      </c>
      <c r="E22" s="32"/>
      <c r="F22" s="45"/>
      <c r="G22" s="32"/>
    </row>
    <row r="24" spans="1:7" x14ac:dyDescent="0.25">
      <c r="C24" s="36"/>
    </row>
    <row r="26" spans="1:7" x14ac:dyDescent="0.25">
      <c r="C26" s="32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0"/>
  <sheetViews>
    <sheetView topLeftCell="A22" workbookViewId="0">
      <selection activeCell="K71" sqref="K71"/>
    </sheetView>
  </sheetViews>
  <sheetFormatPr baseColWidth="10" defaultRowHeight="15" x14ac:dyDescent="0.25"/>
  <cols>
    <col min="1" max="16384" width="11.42578125" style="4"/>
  </cols>
  <sheetData>
    <row r="2" spans="1:3" x14ac:dyDescent="0.25">
      <c r="A2" s="4">
        <v>1</v>
      </c>
      <c r="B2" s="4" t="s">
        <v>58</v>
      </c>
      <c r="C2" s="4">
        <v>223.72</v>
      </c>
    </row>
    <row r="3" spans="1:3" x14ac:dyDescent="0.25">
      <c r="A3" s="4">
        <v>2</v>
      </c>
      <c r="B3" s="4" t="s">
        <v>58</v>
      </c>
      <c r="C3" s="4">
        <v>380.32</v>
      </c>
    </row>
    <row r="4" spans="1:3" x14ac:dyDescent="0.25">
      <c r="A4" s="4">
        <v>3</v>
      </c>
      <c r="B4" s="4" t="s">
        <v>58</v>
      </c>
      <c r="C4" s="4">
        <v>598.29999999999995</v>
      </c>
    </row>
    <row r="5" spans="1:3" x14ac:dyDescent="0.25">
      <c r="A5" s="4">
        <v>4</v>
      </c>
      <c r="B5" s="4" t="s">
        <v>58</v>
      </c>
      <c r="C5" s="4">
        <v>11620.36</v>
      </c>
    </row>
    <row r="6" spans="1:3" x14ac:dyDescent="0.25">
      <c r="A6" s="4">
        <v>5</v>
      </c>
      <c r="B6" s="4" t="s">
        <v>58</v>
      </c>
      <c r="C6" s="4">
        <v>547.54</v>
      </c>
    </row>
    <row r="7" spans="1:3" x14ac:dyDescent="0.25">
      <c r="A7" s="4">
        <v>6</v>
      </c>
      <c r="B7" s="4" t="s">
        <v>58</v>
      </c>
      <c r="C7" s="4">
        <v>418.84</v>
      </c>
    </row>
    <row r="8" spans="1:3" x14ac:dyDescent="0.25">
      <c r="A8" s="4">
        <v>7</v>
      </c>
      <c r="B8" s="4" t="s">
        <v>58</v>
      </c>
      <c r="C8" s="4">
        <v>1347.82</v>
      </c>
    </row>
    <row r="9" spans="1:3" x14ac:dyDescent="0.25">
      <c r="A9" s="4">
        <v>8</v>
      </c>
      <c r="B9" s="4" t="s">
        <v>58</v>
      </c>
      <c r="C9" s="4">
        <v>224.8</v>
      </c>
    </row>
    <row r="10" spans="1:3" x14ac:dyDescent="0.25">
      <c r="A10" s="4">
        <v>9</v>
      </c>
      <c r="B10" s="4" t="s">
        <v>58</v>
      </c>
      <c r="C10" s="4">
        <v>1028.3</v>
      </c>
    </row>
    <row r="11" spans="1:3" x14ac:dyDescent="0.25">
      <c r="A11" s="4">
        <v>10</v>
      </c>
      <c r="B11" s="4" t="s">
        <v>58</v>
      </c>
      <c r="C11" s="4">
        <v>340</v>
      </c>
    </row>
    <row r="12" spans="1:3" x14ac:dyDescent="0.25">
      <c r="A12" s="4">
        <v>11</v>
      </c>
      <c r="B12" s="4" t="s">
        <v>58</v>
      </c>
      <c r="C12" s="4">
        <v>493</v>
      </c>
    </row>
    <row r="13" spans="1:3" x14ac:dyDescent="0.25">
      <c r="A13" s="4">
        <v>12</v>
      </c>
      <c r="B13" s="4" t="s">
        <v>58</v>
      </c>
      <c r="C13" s="4">
        <v>518.20000000000005</v>
      </c>
    </row>
    <row r="14" spans="1:3" x14ac:dyDescent="0.25">
      <c r="A14" s="4">
        <v>13</v>
      </c>
      <c r="B14" s="4" t="s">
        <v>58</v>
      </c>
      <c r="C14" s="4">
        <v>241</v>
      </c>
    </row>
    <row r="15" spans="1:3" x14ac:dyDescent="0.25">
      <c r="A15" s="4">
        <v>14</v>
      </c>
      <c r="B15" s="4" t="s">
        <v>58</v>
      </c>
      <c r="C15" s="4">
        <v>287.44</v>
      </c>
    </row>
    <row r="16" spans="1:3" x14ac:dyDescent="0.25">
      <c r="A16" s="4">
        <v>15</v>
      </c>
      <c r="B16" s="4" t="s">
        <v>58</v>
      </c>
      <c r="C16" s="4">
        <v>367</v>
      </c>
    </row>
    <row r="17" spans="1:3" x14ac:dyDescent="0.25">
      <c r="A17" s="4">
        <v>16</v>
      </c>
      <c r="B17" s="4" t="s">
        <v>58</v>
      </c>
      <c r="C17" s="4">
        <v>395</v>
      </c>
    </row>
    <row r="18" spans="1:3" x14ac:dyDescent="0.25">
      <c r="A18" s="4">
        <v>17</v>
      </c>
      <c r="B18" s="4" t="s">
        <v>58</v>
      </c>
      <c r="C18" s="4">
        <v>2459.38</v>
      </c>
    </row>
    <row r="19" spans="1:3" x14ac:dyDescent="0.25">
      <c r="A19" s="4">
        <v>18</v>
      </c>
      <c r="B19" s="4" t="s">
        <v>58</v>
      </c>
      <c r="C19" s="4">
        <v>386.44</v>
      </c>
    </row>
    <row r="20" spans="1:3" x14ac:dyDescent="0.25">
      <c r="A20" s="4">
        <v>19</v>
      </c>
      <c r="B20" s="4" t="s">
        <v>58</v>
      </c>
      <c r="C20" s="4">
        <v>1036.06</v>
      </c>
    </row>
    <row r="21" spans="1:3" x14ac:dyDescent="0.25">
      <c r="A21" s="4">
        <v>20</v>
      </c>
      <c r="B21" s="4" t="s">
        <v>58</v>
      </c>
      <c r="C21" s="4">
        <v>17370.09</v>
      </c>
    </row>
    <row r="22" spans="1:3" x14ac:dyDescent="0.25">
      <c r="A22" s="4">
        <v>21</v>
      </c>
      <c r="B22" s="4" t="s">
        <v>58</v>
      </c>
      <c r="C22" s="4">
        <v>302.2</v>
      </c>
    </row>
    <row r="23" spans="1:3" x14ac:dyDescent="0.25">
      <c r="A23" s="4">
        <v>22</v>
      </c>
      <c r="B23" s="4" t="s">
        <v>58</v>
      </c>
      <c r="C23" s="4">
        <v>19191.099999999999</v>
      </c>
    </row>
    <row r="24" spans="1:3" x14ac:dyDescent="0.25">
      <c r="A24" s="4">
        <v>23</v>
      </c>
      <c r="B24" s="4" t="s">
        <v>58</v>
      </c>
      <c r="C24" s="4">
        <v>925</v>
      </c>
    </row>
    <row r="25" spans="1:3" x14ac:dyDescent="0.25">
      <c r="A25" s="4">
        <v>24</v>
      </c>
      <c r="B25" s="4" t="s">
        <v>58</v>
      </c>
      <c r="C25" s="4">
        <v>3688</v>
      </c>
    </row>
    <row r="26" spans="1:3" x14ac:dyDescent="0.25">
      <c r="A26" s="4">
        <v>25</v>
      </c>
      <c r="B26" s="4" t="s">
        <v>58</v>
      </c>
      <c r="C26" s="4">
        <v>197.8</v>
      </c>
    </row>
    <row r="27" spans="1:3" x14ac:dyDescent="0.25">
      <c r="A27" s="4">
        <v>26</v>
      </c>
      <c r="B27" s="4" t="s">
        <v>58</v>
      </c>
      <c r="C27" s="4">
        <v>292.45999999999998</v>
      </c>
    </row>
    <row r="28" spans="1:3" x14ac:dyDescent="0.25">
      <c r="A28" s="4">
        <v>27</v>
      </c>
      <c r="B28" s="4" t="s">
        <v>58</v>
      </c>
      <c r="C28" s="4">
        <v>291.38</v>
      </c>
    </row>
    <row r="29" spans="1:3" x14ac:dyDescent="0.25">
      <c r="A29" s="4">
        <v>28</v>
      </c>
      <c r="B29" s="4" t="s">
        <v>58</v>
      </c>
      <c r="C29" s="4">
        <v>223</v>
      </c>
    </row>
    <row r="30" spans="1:3" x14ac:dyDescent="0.25">
      <c r="A30" s="4">
        <v>29</v>
      </c>
      <c r="B30" s="4" t="s">
        <v>58</v>
      </c>
      <c r="C30" s="4">
        <v>251.8</v>
      </c>
    </row>
    <row r="31" spans="1:3" x14ac:dyDescent="0.25">
      <c r="A31" s="4">
        <v>30</v>
      </c>
      <c r="B31" s="4" t="s">
        <v>58</v>
      </c>
      <c r="C31" s="4">
        <v>2028.25</v>
      </c>
    </row>
    <row r="32" spans="1:3" x14ac:dyDescent="0.25">
      <c r="A32" s="4">
        <v>31</v>
      </c>
      <c r="B32" s="4" t="s">
        <v>58</v>
      </c>
      <c r="C32" s="4">
        <v>3540.5</v>
      </c>
    </row>
    <row r="33" spans="1:3" x14ac:dyDescent="0.25">
      <c r="A33" s="4">
        <v>32</v>
      </c>
      <c r="B33" s="4" t="s">
        <v>58</v>
      </c>
      <c r="C33" s="4">
        <v>197.44</v>
      </c>
    </row>
    <row r="34" spans="1:3" x14ac:dyDescent="0.25">
      <c r="C34" s="4">
        <f>SUM(C2:C33)</f>
        <v>71412.539999999994</v>
      </c>
    </row>
    <row r="38" spans="1:3" x14ac:dyDescent="0.25">
      <c r="A38" s="4">
        <v>1</v>
      </c>
      <c r="B38" s="4" t="s">
        <v>59</v>
      </c>
      <c r="C38" s="4">
        <v>12794.5</v>
      </c>
    </row>
    <row r="39" spans="1:3" x14ac:dyDescent="0.25">
      <c r="A39" s="4">
        <v>2</v>
      </c>
      <c r="B39" s="4" t="s">
        <v>59</v>
      </c>
      <c r="C39" s="4">
        <v>667</v>
      </c>
    </row>
    <row r="40" spans="1:3" x14ac:dyDescent="0.25">
      <c r="A40" s="4">
        <v>3</v>
      </c>
      <c r="B40" s="4" t="s">
        <v>59</v>
      </c>
      <c r="C40" s="4">
        <v>667</v>
      </c>
    </row>
    <row r="41" spans="1:3" x14ac:dyDescent="0.25">
      <c r="A41" s="4">
        <v>4</v>
      </c>
      <c r="B41" s="4" t="s">
        <v>59</v>
      </c>
      <c r="C41" s="4">
        <v>737</v>
      </c>
    </row>
    <row r="42" spans="1:3" x14ac:dyDescent="0.25">
      <c r="A42" s="4">
        <v>5</v>
      </c>
      <c r="B42" s="4" t="s">
        <v>59</v>
      </c>
      <c r="C42" s="4">
        <v>667</v>
      </c>
    </row>
    <row r="43" spans="1:3" x14ac:dyDescent="0.25">
      <c r="A43" s="4">
        <v>6</v>
      </c>
      <c r="B43" s="4" t="s">
        <v>59</v>
      </c>
      <c r="C43" s="4">
        <v>667</v>
      </c>
    </row>
    <row r="44" spans="1:3" x14ac:dyDescent="0.25">
      <c r="C44" s="4">
        <f>SUM(C38:C43)</f>
        <v>16199.5</v>
      </c>
    </row>
    <row r="47" spans="1:3" x14ac:dyDescent="0.25">
      <c r="A47" s="4">
        <v>1</v>
      </c>
      <c r="B47" s="4" t="s">
        <v>57</v>
      </c>
      <c r="C47" s="4">
        <v>1908.62</v>
      </c>
    </row>
    <row r="48" spans="1:3" x14ac:dyDescent="0.25">
      <c r="A48" s="4">
        <v>2</v>
      </c>
      <c r="B48" s="4" t="s">
        <v>57</v>
      </c>
      <c r="C48" s="4">
        <v>4906.18</v>
      </c>
    </row>
    <row r="49" spans="1:13" x14ac:dyDescent="0.25">
      <c r="A49" s="4">
        <v>3</v>
      </c>
      <c r="B49" s="4" t="s">
        <v>57</v>
      </c>
      <c r="C49" s="4">
        <v>5286.42</v>
      </c>
    </row>
    <row r="50" spans="1:13" x14ac:dyDescent="0.25">
      <c r="A50" s="4">
        <v>4</v>
      </c>
      <c r="B50" s="4" t="s">
        <v>57</v>
      </c>
      <c r="C50" s="4">
        <v>2668.5</v>
      </c>
    </row>
    <row r="51" spans="1:13" x14ac:dyDescent="0.25">
      <c r="A51" s="4">
        <v>5</v>
      </c>
      <c r="B51" s="4" t="s">
        <v>57</v>
      </c>
      <c r="C51" s="4">
        <v>430</v>
      </c>
    </row>
    <row r="52" spans="1:13" x14ac:dyDescent="0.25">
      <c r="A52" s="4">
        <v>6</v>
      </c>
      <c r="B52" s="4" t="s">
        <v>57</v>
      </c>
      <c r="C52" s="4">
        <v>439.73</v>
      </c>
    </row>
    <row r="53" spans="1:13" x14ac:dyDescent="0.25">
      <c r="A53" s="4">
        <v>7</v>
      </c>
      <c r="B53" s="4" t="s">
        <v>57</v>
      </c>
      <c r="C53" s="4">
        <v>179.48</v>
      </c>
    </row>
    <row r="54" spans="1:13" x14ac:dyDescent="0.25">
      <c r="A54" s="4">
        <v>8</v>
      </c>
      <c r="B54" s="4" t="s">
        <v>57</v>
      </c>
      <c r="C54" s="4">
        <v>13717.02</v>
      </c>
    </row>
    <row r="55" spans="1:13" x14ac:dyDescent="0.25">
      <c r="A55" s="4">
        <v>9</v>
      </c>
      <c r="B55" s="4" t="s">
        <v>57</v>
      </c>
      <c r="C55" s="4">
        <v>15150.8</v>
      </c>
    </row>
    <row r="56" spans="1:13" x14ac:dyDescent="0.25">
      <c r="A56" s="4">
        <v>10</v>
      </c>
      <c r="B56" s="4" t="s">
        <v>57</v>
      </c>
      <c r="C56" s="4">
        <v>17898.439999999999</v>
      </c>
    </row>
    <row r="57" spans="1:13" x14ac:dyDescent="0.25">
      <c r="A57" s="4">
        <v>11</v>
      </c>
      <c r="B57" s="4" t="s">
        <v>57</v>
      </c>
      <c r="C57" s="4">
        <v>16855.14</v>
      </c>
    </row>
    <row r="58" spans="1:13" x14ac:dyDescent="0.25">
      <c r="A58" s="4">
        <v>12</v>
      </c>
      <c r="B58" s="4" t="s">
        <v>57</v>
      </c>
      <c r="C58" s="4">
        <v>14700.83</v>
      </c>
    </row>
    <row r="59" spans="1:13" x14ac:dyDescent="0.25">
      <c r="A59" s="4">
        <v>13</v>
      </c>
      <c r="B59" s="4" t="s">
        <v>57</v>
      </c>
      <c r="C59" s="4">
        <v>2696.22</v>
      </c>
      <c r="G59" s="4" t="s">
        <v>61</v>
      </c>
    </row>
    <row r="60" spans="1:13" x14ac:dyDescent="0.25">
      <c r="A60" s="4">
        <v>14</v>
      </c>
      <c r="B60" s="4" t="s">
        <v>57</v>
      </c>
      <c r="C60" s="4">
        <v>2795.49</v>
      </c>
      <c r="G60" s="4" t="s">
        <v>60</v>
      </c>
      <c r="I60" s="4" t="s">
        <v>62</v>
      </c>
      <c r="K60" s="4" t="s">
        <v>63</v>
      </c>
      <c r="M60" s="4" t="s">
        <v>64</v>
      </c>
    </row>
    <row r="61" spans="1:13" x14ac:dyDescent="0.25">
      <c r="A61" s="4">
        <v>15</v>
      </c>
      <c r="B61" s="4" t="s">
        <v>57</v>
      </c>
      <c r="C61" s="4">
        <v>320</v>
      </c>
      <c r="F61" s="4">
        <v>1</v>
      </c>
      <c r="G61" s="4">
        <v>162</v>
      </c>
      <c r="H61" s="4">
        <v>1</v>
      </c>
      <c r="I61" s="4">
        <v>162</v>
      </c>
      <c r="K61" s="4">
        <v>17949.310000000001</v>
      </c>
      <c r="L61" s="4">
        <v>1</v>
      </c>
      <c r="M61" s="4">
        <v>106</v>
      </c>
    </row>
    <row r="62" spans="1:13" x14ac:dyDescent="0.25">
      <c r="A62" s="4">
        <v>16</v>
      </c>
      <c r="B62" s="4" t="s">
        <v>57</v>
      </c>
      <c r="C62" s="4">
        <v>5757.61</v>
      </c>
      <c r="F62" s="4">
        <v>2</v>
      </c>
      <c r="G62" s="4">
        <v>162</v>
      </c>
      <c r="H62" s="4">
        <v>2</v>
      </c>
      <c r="I62" s="4">
        <v>139</v>
      </c>
      <c r="L62" s="4">
        <v>2</v>
      </c>
      <c r="M62" s="4">
        <v>126</v>
      </c>
    </row>
    <row r="63" spans="1:13" x14ac:dyDescent="0.25">
      <c r="A63" s="4">
        <v>17</v>
      </c>
      <c r="B63" s="4" t="s">
        <v>57</v>
      </c>
      <c r="C63" s="4">
        <v>1753.21</v>
      </c>
      <c r="F63" s="4">
        <v>3</v>
      </c>
      <c r="G63" s="4">
        <v>162</v>
      </c>
      <c r="H63" s="4">
        <v>3</v>
      </c>
      <c r="I63" s="4">
        <v>173</v>
      </c>
      <c r="L63" s="4">
        <v>3</v>
      </c>
      <c r="M63" s="4">
        <v>106</v>
      </c>
    </row>
    <row r="64" spans="1:13" x14ac:dyDescent="0.25">
      <c r="A64" s="4">
        <v>18</v>
      </c>
      <c r="B64" s="4" t="s">
        <v>57</v>
      </c>
      <c r="C64" s="4">
        <v>5399.91</v>
      </c>
      <c r="F64" s="4">
        <v>4</v>
      </c>
      <c r="G64" s="4">
        <v>162</v>
      </c>
      <c r="H64" s="4">
        <v>4</v>
      </c>
      <c r="I64" s="4">
        <v>173</v>
      </c>
      <c r="L64" s="4">
        <v>4</v>
      </c>
      <c r="M64" s="4">
        <v>152</v>
      </c>
    </row>
    <row r="65" spans="1:13" x14ac:dyDescent="0.25">
      <c r="A65" s="4">
        <v>19</v>
      </c>
      <c r="B65" s="4" t="s">
        <v>57</v>
      </c>
      <c r="C65" s="4">
        <v>9945</v>
      </c>
      <c r="F65" s="4">
        <v>5</v>
      </c>
      <c r="G65" s="4">
        <v>162</v>
      </c>
      <c r="H65" s="4">
        <v>5</v>
      </c>
      <c r="I65" s="4">
        <v>213</v>
      </c>
      <c r="M65" s="4">
        <f>SUM(M61:M64)</f>
        <v>490</v>
      </c>
    </row>
    <row r="66" spans="1:13" x14ac:dyDescent="0.25">
      <c r="A66" s="4">
        <v>20</v>
      </c>
      <c r="B66" s="4" t="s">
        <v>57</v>
      </c>
      <c r="C66" s="4">
        <v>70006.19</v>
      </c>
      <c r="F66" s="4">
        <v>6</v>
      </c>
      <c r="G66" s="4">
        <v>162</v>
      </c>
      <c r="H66" s="4">
        <v>6</v>
      </c>
      <c r="I66" s="4">
        <v>213</v>
      </c>
    </row>
    <row r="67" spans="1:13" x14ac:dyDescent="0.25">
      <c r="A67" s="4">
        <v>21</v>
      </c>
      <c r="B67" s="4" t="s">
        <v>57</v>
      </c>
      <c r="C67" s="4">
        <v>74337.259999999995</v>
      </c>
      <c r="F67" s="4">
        <v>7</v>
      </c>
      <c r="G67" s="4">
        <v>162</v>
      </c>
      <c r="H67" s="4">
        <v>7</v>
      </c>
      <c r="I67" s="4">
        <v>158.18</v>
      </c>
    </row>
    <row r="68" spans="1:13" x14ac:dyDescent="0.25">
      <c r="A68" s="4">
        <v>22</v>
      </c>
      <c r="B68" s="4" t="s">
        <v>57</v>
      </c>
      <c r="C68" s="4">
        <v>6047.58</v>
      </c>
      <c r="F68" s="4">
        <v>8</v>
      </c>
      <c r="G68" s="4">
        <v>162</v>
      </c>
      <c r="H68" s="4">
        <v>8</v>
      </c>
      <c r="I68" s="4">
        <v>180</v>
      </c>
    </row>
    <row r="69" spans="1:13" x14ac:dyDescent="0.25">
      <c r="A69" s="4">
        <v>23</v>
      </c>
      <c r="B69" s="4" t="s">
        <v>57</v>
      </c>
      <c r="C69" s="4">
        <v>1114</v>
      </c>
      <c r="F69" s="4">
        <v>9</v>
      </c>
      <c r="G69" s="4">
        <v>162</v>
      </c>
      <c r="H69" s="4">
        <v>9</v>
      </c>
      <c r="I69" s="4">
        <v>40</v>
      </c>
      <c r="K69" s="4" t="s">
        <v>65</v>
      </c>
    </row>
    <row r="70" spans="1:13" x14ac:dyDescent="0.25">
      <c r="A70" s="4">
        <v>24</v>
      </c>
      <c r="B70" s="4" t="s">
        <v>57</v>
      </c>
      <c r="C70" s="4">
        <v>5035.1000000000004</v>
      </c>
      <c r="F70" s="4">
        <v>10</v>
      </c>
      <c r="G70" s="4">
        <v>162</v>
      </c>
      <c r="H70" s="4">
        <v>10</v>
      </c>
      <c r="I70" s="4">
        <v>360</v>
      </c>
      <c r="K70" s="4">
        <v>364.5</v>
      </c>
    </row>
    <row r="71" spans="1:13" x14ac:dyDescent="0.25">
      <c r="A71" s="4">
        <v>25</v>
      </c>
      <c r="B71" s="4" t="s">
        <v>57</v>
      </c>
      <c r="C71" s="4">
        <v>100534.25</v>
      </c>
      <c r="F71" s="4">
        <v>11</v>
      </c>
      <c r="G71" s="4">
        <v>162</v>
      </c>
      <c r="H71" s="4">
        <v>11</v>
      </c>
      <c r="I71" s="4">
        <v>173</v>
      </c>
    </row>
    <row r="72" spans="1:13" x14ac:dyDescent="0.25">
      <c r="A72" s="4">
        <v>26</v>
      </c>
      <c r="B72" s="4" t="s">
        <v>57</v>
      </c>
      <c r="C72" s="4">
        <v>2841.7</v>
      </c>
      <c r="F72" s="4">
        <v>12</v>
      </c>
      <c r="G72" s="4">
        <v>162</v>
      </c>
      <c r="I72" s="4">
        <f>SUM(I61:I71)</f>
        <v>1984.18</v>
      </c>
    </row>
    <row r="73" spans="1:13" x14ac:dyDescent="0.25">
      <c r="A73" s="4">
        <v>27</v>
      </c>
      <c r="B73" s="4" t="s">
        <v>57</v>
      </c>
      <c r="C73" s="4">
        <v>9936.9</v>
      </c>
      <c r="G73" s="4">
        <f>SUM(G61:G72)</f>
        <v>1944</v>
      </c>
    </row>
    <row r="74" spans="1:13" x14ac:dyDescent="0.25">
      <c r="A74" s="4">
        <v>28</v>
      </c>
      <c r="B74" s="4" t="s">
        <v>57</v>
      </c>
      <c r="C74" s="4">
        <v>50104.68</v>
      </c>
    </row>
    <row r="75" spans="1:13" x14ac:dyDescent="0.25">
      <c r="A75" s="4">
        <v>29</v>
      </c>
      <c r="B75" s="4" t="s">
        <v>57</v>
      </c>
      <c r="C75" s="4">
        <v>95175.75</v>
      </c>
    </row>
    <row r="76" spans="1:13" x14ac:dyDescent="0.25">
      <c r="A76" s="4">
        <v>30</v>
      </c>
      <c r="B76" s="4" t="s">
        <v>57</v>
      </c>
      <c r="C76" s="4">
        <v>430</v>
      </c>
    </row>
    <row r="77" spans="1:13" x14ac:dyDescent="0.25">
      <c r="A77" s="4">
        <v>31</v>
      </c>
      <c r="B77" s="4" t="s">
        <v>57</v>
      </c>
      <c r="C77" s="4">
        <v>685.6</v>
      </c>
    </row>
    <row r="78" spans="1:13" x14ac:dyDescent="0.25">
      <c r="A78" s="4">
        <v>32</v>
      </c>
      <c r="B78" s="4" t="s">
        <v>57</v>
      </c>
      <c r="C78" s="4">
        <v>16866.7</v>
      </c>
    </row>
    <row r="79" spans="1:13" x14ac:dyDescent="0.25">
      <c r="A79" s="4">
        <v>33</v>
      </c>
      <c r="B79" s="4" t="s">
        <v>57</v>
      </c>
      <c r="C79" s="4">
        <v>1460.37</v>
      </c>
    </row>
    <row r="80" spans="1:13" x14ac:dyDescent="0.25">
      <c r="A80" s="4">
        <v>34</v>
      </c>
      <c r="B80" s="4" t="s">
        <v>57</v>
      </c>
      <c r="C80" s="4">
        <v>286.66000000000003</v>
      </c>
    </row>
    <row r="81" spans="1:5" x14ac:dyDescent="0.25">
      <c r="A81" s="4">
        <v>35</v>
      </c>
      <c r="B81" s="4" t="s">
        <v>57</v>
      </c>
      <c r="C81" s="4">
        <v>1753.66</v>
      </c>
    </row>
    <row r="82" spans="1:5" x14ac:dyDescent="0.25">
      <c r="A82" s="4">
        <v>36</v>
      </c>
      <c r="B82" s="4" t="s">
        <v>57</v>
      </c>
      <c r="C82" s="4">
        <v>2990</v>
      </c>
    </row>
    <row r="83" spans="1:5" x14ac:dyDescent="0.25">
      <c r="A83" s="4">
        <v>37</v>
      </c>
      <c r="B83" s="4" t="s">
        <v>57</v>
      </c>
      <c r="C83" s="4">
        <v>6255</v>
      </c>
    </row>
    <row r="84" spans="1:5" x14ac:dyDescent="0.25">
      <c r="A84" s="4">
        <v>38</v>
      </c>
      <c r="B84" s="4" t="s">
        <v>57</v>
      </c>
      <c r="C84" s="4">
        <v>206.8</v>
      </c>
    </row>
    <row r="85" spans="1:5" x14ac:dyDescent="0.25">
      <c r="A85" s="4">
        <v>39</v>
      </c>
      <c r="B85" s="4" t="s">
        <v>57</v>
      </c>
      <c r="C85" s="4">
        <v>7996.6</v>
      </c>
    </row>
    <row r="86" spans="1:5" x14ac:dyDescent="0.25">
      <c r="A86" s="4">
        <v>40</v>
      </c>
      <c r="B86" s="4" t="s">
        <v>57</v>
      </c>
      <c r="C86" s="4">
        <v>829.6</v>
      </c>
    </row>
    <row r="87" spans="1:5" x14ac:dyDescent="0.25">
      <c r="A87" s="4">
        <v>41</v>
      </c>
      <c r="B87" s="4" t="s">
        <v>57</v>
      </c>
      <c r="C87" s="4">
        <v>3546.96</v>
      </c>
    </row>
    <row r="88" spans="1:5" x14ac:dyDescent="0.25">
      <c r="A88" s="4">
        <v>42</v>
      </c>
      <c r="B88" s="4" t="s">
        <v>57</v>
      </c>
      <c r="C88" s="4">
        <v>27730.36</v>
      </c>
    </row>
    <row r="89" spans="1:5" x14ac:dyDescent="0.25">
      <c r="C89" s="4">
        <f>SUM(C47:C88)</f>
        <v>608980.31999999995</v>
      </c>
    </row>
    <row r="90" spans="1:5" x14ac:dyDescent="0.25">
      <c r="E90" s="4">
        <f>+C89+C44+C34</f>
        <v>696592.36</v>
      </c>
    </row>
  </sheetData>
  <sortState ref="B2:C81">
    <sortCondition ref="B2:B8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8"/>
  <sheetViews>
    <sheetView workbookViewId="0">
      <selection activeCell="B26" sqref="B26"/>
    </sheetView>
  </sheetViews>
  <sheetFormatPr baseColWidth="10" defaultRowHeight="15" x14ac:dyDescent="0.25"/>
  <cols>
    <col min="2" max="2" width="36.42578125" customWidth="1"/>
  </cols>
  <sheetData>
    <row r="4" spans="1:15" ht="15" customHeight="1" x14ac:dyDescent="0.25">
      <c r="A4" s="96" t="s">
        <v>31</v>
      </c>
      <c r="B4" s="97" t="s">
        <v>4</v>
      </c>
      <c r="C4" s="98"/>
      <c r="D4" s="98"/>
      <c r="E4" s="98"/>
      <c r="F4" s="98"/>
      <c r="G4" s="98"/>
      <c r="H4" s="98"/>
      <c r="I4" s="97" t="s">
        <v>0</v>
      </c>
    </row>
    <row r="5" spans="1:15" x14ac:dyDescent="0.25">
      <c r="A5" s="96"/>
      <c r="B5" s="97"/>
      <c r="C5" s="66" t="s">
        <v>29</v>
      </c>
      <c r="D5" s="66" t="s">
        <v>32</v>
      </c>
      <c r="E5" s="19" t="s">
        <v>33</v>
      </c>
      <c r="F5" s="19" t="s">
        <v>34</v>
      </c>
      <c r="G5" s="19" t="s">
        <v>35</v>
      </c>
      <c r="H5" s="19" t="s">
        <v>39</v>
      </c>
      <c r="I5" s="97"/>
    </row>
    <row r="6" spans="1:15" x14ac:dyDescent="0.25">
      <c r="A6" s="80">
        <v>1</v>
      </c>
      <c r="B6" s="1" t="s">
        <v>6</v>
      </c>
      <c r="C6" s="67">
        <v>34</v>
      </c>
      <c r="D6" s="67">
        <v>32</v>
      </c>
      <c r="E6" s="9">
        <v>55</v>
      </c>
      <c r="F6" s="9">
        <v>25</v>
      </c>
      <c r="G6" s="9">
        <v>34</v>
      </c>
      <c r="H6" s="9">
        <v>71</v>
      </c>
      <c r="I6" s="52">
        <f>SUM(C6:H6)</f>
        <v>251</v>
      </c>
    </row>
    <row r="7" spans="1:15" x14ac:dyDescent="0.25">
      <c r="A7" s="80">
        <v>2</v>
      </c>
      <c r="B7" s="1" t="s">
        <v>7</v>
      </c>
      <c r="C7" s="67">
        <v>40</v>
      </c>
      <c r="D7" s="67">
        <v>42</v>
      </c>
      <c r="E7" s="9">
        <v>56</v>
      </c>
      <c r="F7" s="9">
        <v>34</v>
      </c>
      <c r="G7" s="9">
        <v>62</v>
      </c>
      <c r="H7" s="9">
        <v>50</v>
      </c>
      <c r="I7" s="52">
        <f>SUM(C7:H7)</f>
        <v>284</v>
      </c>
    </row>
    <row r="8" spans="1:15" x14ac:dyDescent="0.25">
      <c r="A8" s="80">
        <v>3</v>
      </c>
      <c r="B8" s="1" t="s">
        <v>8</v>
      </c>
      <c r="C8" s="67">
        <v>4</v>
      </c>
      <c r="D8" s="67">
        <v>6</v>
      </c>
      <c r="E8" s="9">
        <v>13</v>
      </c>
      <c r="F8" s="9">
        <v>8</v>
      </c>
      <c r="G8" s="9">
        <v>6</v>
      </c>
      <c r="H8" s="9">
        <v>15</v>
      </c>
      <c r="I8" s="52">
        <f>SUM(C8:H8)</f>
        <v>52</v>
      </c>
    </row>
    <row r="9" spans="1:15" x14ac:dyDescent="0.25">
      <c r="B9" s="6" t="s">
        <v>14</v>
      </c>
      <c r="C9" s="68">
        <f t="shared" ref="C9:H9" si="0">SUM(C6:C8)</f>
        <v>78</v>
      </c>
      <c r="D9" s="68">
        <f t="shared" si="0"/>
        <v>80</v>
      </c>
      <c r="E9" s="15">
        <f t="shared" si="0"/>
        <v>124</v>
      </c>
      <c r="F9" s="15">
        <f t="shared" si="0"/>
        <v>67</v>
      </c>
      <c r="G9" s="15">
        <f t="shared" si="0"/>
        <v>102</v>
      </c>
      <c r="H9" s="15">
        <f t="shared" si="0"/>
        <v>136</v>
      </c>
      <c r="I9" s="28">
        <f t="shared" ref="I9" si="1">SUM(I6:I8)</f>
        <v>587</v>
      </c>
    </row>
    <row r="12" spans="1:15" x14ac:dyDescent="0.25">
      <c r="A12" s="89" t="s">
        <v>31</v>
      </c>
      <c r="B12" s="88" t="s">
        <v>2</v>
      </c>
      <c r="C12" s="90" t="s">
        <v>13</v>
      </c>
      <c r="D12" s="91"/>
      <c r="E12" s="91"/>
      <c r="F12" s="91"/>
      <c r="G12" s="91"/>
      <c r="H12" s="91"/>
      <c r="I12" s="87" t="s">
        <v>0</v>
      </c>
      <c r="J12" s="81"/>
      <c r="K12" s="81"/>
      <c r="L12" s="81"/>
      <c r="M12" s="81"/>
      <c r="N12" s="82"/>
      <c r="O12" s="87"/>
    </row>
    <row r="13" spans="1:15" x14ac:dyDescent="0.25">
      <c r="A13" s="89"/>
      <c r="B13" s="88"/>
      <c r="C13" s="63" t="s">
        <v>29</v>
      </c>
      <c r="D13" s="63" t="s">
        <v>32</v>
      </c>
      <c r="E13" s="18" t="s">
        <v>33</v>
      </c>
      <c r="F13" s="18" t="s">
        <v>34</v>
      </c>
      <c r="G13" s="18" t="s">
        <v>35</v>
      </c>
      <c r="H13" s="18" t="s">
        <v>39</v>
      </c>
      <c r="I13" s="87"/>
      <c r="J13" s="18"/>
      <c r="K13" s="18"/>
      <c r="L13" s="18"/>
      <c r="M13" s="18"/>
      <c r="N13" s="63"/>
      <c r="O13" s="87"/>
    </row>
    <row r="14" spans="1:15" x14ac:dyDescent="0.25">
      <c r="A14" s="79">
        <v>1</v>
      </c>
      <c r="B14" s="10" t="s">
        <v>15</v>
      </c>
      <c r="C14" s="64">
        <v>0</v>
      </c>
      <c r="D14" s="64"/>
      <c r="E14" s="13">
        <v>0</v>
      </c>
      <c r="F14" s="13">
        <v>0</v>
      </c>
      <c r="G14" s="13">
        <v>0</v>
      </c>
      <c r="H14" s="13">
        <v>0</v>
      </c>
      <c r="I14" s="11">
        <f>SUM(C14:H14)</f>
        <v>0</v>
      </c>
      <c r="J14" s="13"/>
      <c r="K14" s="13"/>
      <c r="L14" s="13"/>
      <c r="M14" s="13"/>
      <c r="N14" s="64"/>
      <c r="O14" s="11"/>
    </row>
    <row r="15" spans="1:15" x14ac:dyDescent="0.25">
      <c r="A15" s="79">
        <v>2</v>
      </c>
      <c r="B15" s="10" t="s">
        <v>48</v>
      </c>
      <c r="C15" s="64">
        <v>24</v>
      </c>
      <c r="D15" s="64">
        <v>63</v>
      </c>
      <c r="E15" s="13">
        <v>29</v>
      </c>
      <c r="F15" s="13">
        <v>10</v>
      </c>
      <c r="G15" s="13">
        <v>17</v>
      </c>
      <c r="H15" s="13">
        <v>21</v>
      </c>
      <c r="I15" s="11">
        <f t="shared" ref="I15:I18" si="2">SUM(C15:H15)</f>
        <v>164</v>
      </c>
      <c r="J15" s="13"/>
      <c r="K15" s="13"/>
      <c r="L15" s="13"/>
      <c r="M15" s="13"/>
      <c r="N15" s="64"/>
      <c r="O15" s="11"/>
    </row>
    <row r="16" spans="1:15" x14ac:dyDescent="0.25">
      <c r="A16" s="79">
        <v>3</v>
      </c>
      <c r="B16" s="10" t="s">
        <v>16</v>
      </c>
      <c r="C16" s="64">
        <v>70</v>
      </c>
      <c r="D16" s="64">
        <v>180</v>
      </c>
      <c r="E16" s="13">
        <v>170</v>
      </c>
      <c r="F16" s="13">
        <v>90</v>
      </c>
      <c r="G16" s="13">
        <v>140</v>
      </c>
      <c r="H16" s="13">
        <v>132</v>
      </c>
      <c r="I16" s="11">
        <f t="shared" si="2"/>
        <v>782</v>
      </c>
      <c r="J16" s="13"/>
      <c r="K16" s="13"/>
      <c r="L16" s="13"/>
      <c r="M16" s="13"/>
      <c r="N16" s="64"/>
      <c r="O16" s="11"/>
    </row>
    <row r="17" spans="1:15" x14ac:dyDescent="0.25">
      <c r="A17" s="79">
        <v>4</v>
      </c>
      <c r="B17" s="10" t="s">
        <v>17</v>
      </c>
      <c r="C17" s="64">
        <v>73</v>
      </c>
      <c r="D17" s="64">
        <v>69</v>
      </c>
      <c r="E17" s="13">
        <v>78</v>
      </c>
      <c r="F17" s="13">
        <v>67</v>
      </c>
      <c r="G17" s="13">
        <v>83</v>
      </c>
      <c r="H17" s="13">
        <v>3</v>
      </c>
      <c r="I17" s="11">
        <f t="shared" si="2"/>
        <v>373</v>
      </c>
      <c r="J17" s="13"/>
      <c r="K17" s="13"/>
      <c r="L17" s="13"/>
      <c r="M17" s="13"/>
      <c r="N17" s="64"/>
      <c r="O17" s="11"/>
    </row>
    <row r="18" spans="1:15" x14ac:dyDescent="0.25">
      <c r="A18" s="8"/>
      <c r="B18" s="6" t="s">
        <v>14</v>
      </c>
      <c r="C18" s="64">
        <f>C17+C16+C15+C14</f>
        <v>167</v>
      </c>
      <c r="D18" s="64">
        <f t="shared" ref="D18:H18" si="3">SUM(D14:D17)</f>
        <v>312</v>
      </c>
      <c r="E18" s="13">
        <f t="shared" si="3"/>
        <v>277</v>
      </c>
      <c r="F18" s="13">
        <f t="shared" si="3"/>
        <v>167</v>
      </c>
      <c r="G18" s="13">
        <f t="shared" si="3"/>
        <v>240</v>
      </c>
      <c r="H18" s="13">
        <f t="shared" si="3"/>
        <v>156</v>
      </c>
      <c r="I18" s="11">
        <f t="shared" si="2"/>
        <v>1319</v>
      </c>
      <c r="J18" s="13"/>
      <c r="K18" s="13"/>
      <c r="L18" s="13"/>
      <c r="M18" s="13"/>
      <c r="N18" s="64"/>
      <c r="O18" s="11"/>
    </row>
  </sheetData>
  <mergeCells count="9">
    <mergeCell ref="I4:I5"/>
    <mergeCell ref="O12:O13"/>
    <mergeCell ref="C12:H12"/>
    <mergeCell ref="I12:I13"/>
    <mergeCell ref="A4:A5"/>
    <mergeCell ref="B4:B5"/>
    <mergeCell ref="A12:A13"/>
    <mergeCell ref="B12:B13"/>
    <mergeCell ref="C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Actividades</vt:lpstr>
      <vt:lpstr>Licencias</vt:lpstr>
      <vt:lpstr>Trámites</vt:lpstr>
      <vt:lpstr>Montos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 Maria Villegas Nungaray</cp:lastModifiedBy>
  <cp:lastPrinted>2020-06-30T19:43:51Z</cp:lastPrinted>
  <dcterms:created xsi:type="dcterms:W3CDTF">2015-11-26T19:23:42Z</dcterms:created>
  <dcterms:modified xsi:type="dcterms:W3CDTF">2022-08-08T19:11:26Z</dcterms:modified>
</cp:coreProperties>
</file>