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1\2 REGISTRO DE SOLICITUDES TRANSPARENCIA\INFORMES MENSUALES TRANSPARENCIA 2021\TRANSPARENCIA INFORME 12 DICIEMBRE 2021\"/>
    </mc:Choice>
  </mc:AlternateContent>
  <bookViews>
    <workbookView xWindow="0" yWindow="0" windowWidth="28800" windowHeight="12435"/>
  </bookViews>
  <sheets>
    <sheet name="INFORME MENSUAL UVI DIC 2021" sheetId="3" r:id="rId1"/>
  </sheets>
  <definedNames>
    <definedName name="_xlnm.Print_Area" localSheetId="0">'INFORME MENSUAL UVI DIC 2021'!$B$6:$D$36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3" l="1"/>
  <c r="M46" i="3"/>
  <c r="M45" i="3"/>
  <c r="M44" i="3"/>
  <c r="M43" i="3"/>
  <c r="G37" i="3"/>
  <c r="F37" i="3"/>
  <c r="E37" i="3"/>
  <c r="P36" i="3"/>
  <c r="L78" i="3" s="1"/>
  <c r="O36" i="3"/>
  <c r="P35" i="3"/>
  <c r="O35" i="3"/>
  <c r="M35" i="3"/>
  <c r="P34" i="3"/>
  <c r="L76" i="3" s="1"/>
  <c r="O34" i="3"/>
  <c r="M34" i="3"/>
  <c r="P33" i="3"/>
  <c r="O33" i="3"/>
  <c r="M33" i="3"/>
  <c r="P32" i="3"/>
  <c r="L74" i="3" s="1"/>
  <c r="O32" i="3"/>
  <c r="M32" i="3"/>
  <c r="P31" i="3"/>
  <c r="L73" i="3" s="1"/>
  <c r="O31" i="3"/>
  <c r="M31" i="3"/>
  <c r="P30" i="3"/>
  <c r="L72" i="3" s="1"/>
  <c r="O30" i="3"/>
  <c r="M30" i="3"/>
  <c r="P29" i="3"/>
  <c r="O29" i="3"/>
  <c r="M29" i="3"/>
  <c r="P28" i="3"/>
  <c r="L70" i="3" s="1"/>
  <c r="O28" i="3"/>
  <c r="M28" i="3"/>
  <c r="P27" i="3"/>
  <c r="O27" i="3"/>
  <c r="P26" i="3"/>
  <c r="L69" i="3" s="1"/>
  <c r="O26" i="3"/>
  <c r="M26" i="3"/>
  <c r="P25" i="3"/>
  <c r="O25" i="3"/>
  <c r="M25" i="3"/>
  <c r="P24" i="3"/>
  <c r="L67" i="3" s="1"/>
  <c r="O24" i="3"/>
  <c r="M24" i="3"/>
  <c r="P23" i="3"/>
  <c r="L66" i="3" s="1"/>
  <c r="O23" i="3"/>
  <c r="M23" i="3"/>
  <c r="P22" i="3"/>
  <c r="L65" i="3" s="1"/>
  <c r="O22" i="3"/>
  <c r="M22" i="3"/>
  <c r="P21" i="3"/>
  <c r="L64" i="3" s="1"/>
  <c r="O21" i="3"/>
  <c r="M21" i="3"/>
  <c r="P20" i="3"/>
  <c r="L63" i="3" s="1"/>
  <c r="O20" i="3"/>
  <c r="M20" i="3"/>
  <c r="P19" i="3"/>
  <c r="L62" i="3" s="1"/>
  <c r="O19" i="3"/>
  <c r="M19" i="3"/>
  <c r="P18" i="3"/>
  <c r="L61" i="3" s="1"/>
  <c r="O18" i="3"/>
  <c r="M18" i="3"/>
  <c r="P17" i="3"/>
  <c r="L60" i="3" s="1"/>
  <c r="O17" i="3"/>
  <c r="M17" i="3"/>
  <c r="P16" i="3"/>
  <c r="L59" i="3" s="1"/>
  <c r="O16" i="3"/>
  <c r="M16" i="3"/>
  <c r="P15" i="3"/>
  <c r="L58" i="3" s="1"/>
  <c r="O15" i="3"/>
  <c r="M15" i="3"/>
  <c r="P14" i="3"/>
  <c r="O14" i="3"/>
  <c r="M14" i="3"/>
  <c r="P13" i="3"/>
  <c r="O13" i="3"/>
  <c r="M13" i="3"/>
  <c r="P12" i="3"/>
  <c r="L55" i="3" s="1"/>
  <c r="O12" i="3"/>
  <c r="M12" i="3"/>
  <c r="P11" i="3"/>
  <c r="L54" i="3" s="1"/>
  <c r="O11" i="3"/>
  <c r="M11" i="3"/>
  <c r="P10" i="3"/>
  <c r="L53" i="3" s="1"/>
  <c r="O10" i="3"/>
  <c r="M10" i="3"/>
  <c r="P9" i="3"/>
  <c r="O9" i="3"/>
  <c r="M9" i="3"/>
  <c r="P37" i="3" l="1"/>
  <c r="M47" i="3"/>
  <c r="L44" i="3" s="1"/>
  <c r="N37" i="3"/>
  <c r="L45" i="3" l="1"/>
  <c r="L43" i="3"/>
  <c r="L46" i="3"/>
  <c r="L47" i="3" l="1"/>
</calcChain>
</file>

<file path=xl/sharedStrings.xml><?xml version="1.0" encoding="utf-8"?>
<sst xmlns="http://schemas.openxmlformats.org/spreadsheetml/2006/main" count="199" uniqueCount="88">
  <si>
    <t>PROGRAMA O ACTIVIDAD</t>
  </si>
  <si>
    <t>DIRIGIDO A</t>
  </si>
  <si>
    <t>LUGAR</t>
  </si>
  <si>
    <t>COLONIA</t>
  </si>
  <si>
    <t>TURNO</t>
  </si>
  <si>
    <t>SESIONES REALIZADAS</t>
  </si>
  <si>
    <t xml:space="preserve">GRUPOS ATENDIDOS </t>
  </si>
  <si>
    <t>PROCESOS</t>
  </si>
  <si>
    <t>COBERTURA</t>
  </si>
  <si>
    <t>MENOR</t>
  </si>
  <si>
    <t>ADULTO</t>
  </si>
  <si>
    <t>NIÑO</t>
  </si>
  <si>
    <t>NIÑA</t>
  </si>
  <si>
    <t>HOM</t>
  </si>
  <si>
    <t>MUJ</t>
  </si>
  <si>
    <t>ASESORIAS JURÍDICAS</t>
  </si>
  <si>
    <t>X</t>
  </si>
  <si>
    <t>VISITAS DOMICILIARIAS</t>
  </si>
  <si>
    <t>CANALIZACIÓN A OTRAS INSTITUCIONES</t>
  </si>
  <si>
    <t>TOTALES</t>
  </si>
  <si>
    <t xml:space="preserve">USUARIOS ATENDIDOS </t>
  </si>
  <si>
    <t>CIUDADANOS</t>
  </si>
  <si>
    <t>PORCENTAJE</t>
  </si>
  <si>
    <t>CANTIDAD</t>
  </si>
  <si>
    <t xml:space="preserve">NIÑOS </t>
  </si>
  <si>
    <t>NIÑAS</t>
  </si>
  <si>
    <t>HOMBRES</t>
  </si>
  <si>
    <t>MUJERES</t>
  </si>
  <si>
    <t>TOTAL</t>
  </si>
  <si>
    <t>SERVICIOS</t>
  </si>
  <si>
    <t xml:space="preserve">ACOMPAÑAMIENTO A CIUDAD NIÑEZ </t>
  </si>
  <si>
    <t>CANALIZACION INTERNA</t>
  </si>
  <si>
    <t>CANALIZACIÓN INTERNA</t>
  </si>
  <si>
    <t>ACOMPAÑAMIENTO Y/O SE ACUDE AL CENTRO DE JUSTICIA PARA LA MUJER</t>
  </si>
  <si>
    <t>ATENCIÓN Y AUXILIO PSICOLÓGICO</t>
  </si>
  <si>
    <t>ATENCIONES Y AUXILIO PSICOLÓGICO</t>
  </si>
  <si>
    <t xml:space="preserve">VISITAS DOMICILIARIAS </t>
  </si>
  <si>
    <t>DOMICILIOS VARIOS</t>
  </si>
  <si>
    <t>INSTALACIONES DE LA UNIDAD ESPECIALIZADA EN VIOLENCIA INTRAFAMILIAR Y DE GENERO UVI</t>
  </si>
  <si>
    <t>ACOMPAÑAMIENTO Y/O SE ACUDE  AL DOMICILIO O AL LUGAR EN EL QUE SE ENCUENTREN LAS P/R</t>
  </si>
  <si>
    <t>ACOMPAÑAMIENTO Y/O SE ACUDE AL CENTRO DE JUSTICIA PARA LAS MUJERES</t>
  </si>
  <si>
    <t>SECTORES VARIOS</t>
  </si>
  <si>
    <t>N/A</t>
  </si>
  <si>
    <t>ACOMPAÑAMIENTOS A FISCALÍA CALLE 14 / PGR</t>
  </si>
  <si>
    <t>ACOMPAÑAMIENTO Y/O SE ACUDE AL DOMICILIO O AL LUGAR EN EL QUE SE ENCUENTREN LAS P/R</t>
  </si>
  <si>
    <t>SERVICIOS DERIVADOS MEDIANTE CABINA DE RADIO</t>
  </si>
  <si>
    <t>ENTREGA DE DISPOSITIVO "PULSO DE VIDA" A MUJERES CON ORDENES DE PROTECCIÓN VIGENTES.</t>
  </si>
  <si>
    <t>INTERVENCIÓN DOMICILIARIA DE SEGUIMIENTO A MUJERES VICTIMAS CON ORDENES DE PROTECCION</t>
  </si>
  <si>
    <t>ACOMPAÑAMIENTO A SALME / CISAME / HOSPITAL SAN JUAN DE DIOS</t>
  </si>
  <si>
    <t>ACOMPAÑAMIENTO Y/O SE ACUDE A S.M.M. / HOSPITAL CIVIL / CRUZ ROJA TOLUQUILLA y/o PARQUE MORELOS / CLINICAS IMSS / IJCF/ CENTRAL CAMIONERA</t>
  </si>
  <si>
    <t>ACOMPAÑAMIENTO Y/O SE ACUDE A SMM / HOSPITAL CIVIL / CRUZ ROJA TOLUQUILLA y/o PARQUE MORELOS / CLINICAS IMSS / IJCF / CENTRAL CAMIONERA</t>
  </si>
  <si>
    <t xml:space="preserve">INTERVENCIÓN DOMICILIARIA DE SEGUIMIENTO A MUJERES VICTIMAS CON ORDENES DE PROTECCION </t>
  </si>
  <si>
    <t>SERVICIOS DERIVADOS MEDIANTE JUZGADOS MUNICIPALES</t>
  </si>
  <si>
    <t>ACOMPAÑAMIENTOS A FISCALÍA CALLE 14 / PGR  / J28</t>
  </si>
  <si>
    <t>ACOMPAÑAMIENTO A PRESIDENCIA MUNICIPAL / MEDIACION MUNICIPAL / COMISARIA MUNICIPAL /  DIF MUNICIPAL (PROCURADURIA DE PROTECCION A NIÑOS, NIÑAS Y ADOLESCENTES)</t>
  </si>
  <si>
    <t>CAMBIO DE DISPOSITIVO "PULSO DE VIDA" A MUJERES CON ORDENES DE PROTECCIÓN VIGENTES.</t>
  </si>
  <si>
    <t>ORIENTACION JURIDICA</t>
  </si>
  <si>
    <t>ENTREGA DE DISPOSITIVO "PULSO DE VIDA" A MUJERES CON ORDENES DE PROTECCION VIGENTES</t>
  </si>
  <si>
    <t>CAMBIO DE DISPOSITIVO "PULSO DE VIDA" A MUJERES CON ORDENES DE PROTECCION VIGENTES</t>
  </si>
  <si>
    <t>RECOLECCION DE DISPOSITIVO "PULSO DE VIDA" A MUJERES CON ORDENES DE PROTECCIÓN VENCIDAS.</t>
  </si>
  <si>
    <t>RECOLECCION DE DISPOSITIVO "PULSO DE VIDA" A MUJERES CON ORDENES DE PROTECCION VENCIDAS</t>
  </si>
  <si>
    <t>SERVICIOS DERIVADOS POR EL AREA DE CANNAT</t>
  </si>
  <si>
    <t>PRORROGA DE DISPOSITIVO "PULSO DE VIDA" A MUJERES CON CARPETA DE INVESTIGACION EN CURSO.</t>
  </si>
  <si>
    <t xml:space="preserve">COMUNICACIÓN TELEFONICA CON P/R, USUARIAS Y CON I. ODP. PARA REALIZAR INTERVENCIONES DOMICILIARIAS DEL "CODIGO VIOLETA" </t>
  </si>
  <si>
    <t xml:space="preserve">COMUNICACIÓN TELEFONICA CON USUARIAS (OS) DERIVADOS DE JUZGADOS MUNICIPALES Y/O CABINA DE RADIO. </t>
  </si>
  <si>
    <t>24 X 48</t>
  </si>
  <si>
    <t>ENTREVISTAS A MUJERES VICTIMAS DE VIOLENCIA CON ORDENES DE PROTECCION VIGENTES DEL PROGRAMA "CODIGO VIOLETA"</t>
  </si>
  <si>
    <t>PRORROGA DE DISPOSITIVO "PULSO DE VIDA" A MUJERES CON CARPETA DE INVESTIGACION EN CURSO</t>
  </si>
  <si>
    <t xml:space="preserve">COMUNICACIÓN TELEFONICA CON P/R, USUARIAS Y CON I. ODP. PARA REALIZAR INTERVENCIONES DOMICILIARIAS DEL PROGRAMA "CODIGO VIOLETA" </t>
  </si>
  <si>
    <t xml:space="preserve">COMUNICACIÓN TELEFONICA CON P/R, USUARIAS Y CON I. ODP. PARA REALIZAR INTERVENCIONES DOMICILIARIAS  </t>
  </si>
  <si>
    <t>COMUNICACIÓN TELEFONICA CON USUARIAS (OS) DERIVADO DE JUZGADOS MUNICIPALES Y/O CABINA DE RADIO</t>
  </si>
  <si>
    <t>ACUDIR O ASISTIR DE FORMA VIRTUAL A CONFERENCIAS, TALLERES, JORNADAS ACADÉMICAS E IMPARTICION DE TEMAS. DIFUSION DE SERVICIOS EN LAS COLONIAS. ACUERDOS DE COLABORACIÓN. MESAS DE TRABAJO</t>
  </si>
  <si>
    <t>ACUDIR O ASISTIR DE FORMA VIRTUAL A CONFERENCIAS, TALLERES Y JORNADAS ACADÉMICAS E IMPARTICIÓN DE TEMAS. DIFUSION DE LOS SERVICIOS EN LAS COLONIAS</t>
  </si>
  <si>
    <t>ATENCIONES  A MUJERES VICTIMAS DE VIOLENCIA CON ORDENES DE PROTECCIÓN VIGENTES DEL PROGRAMA "CODIGO VIOLETA"</t>
  </si>
  <si>
    <t>INTERVENCION DOMICILIARIA DE PRIMER CONTACTO  A MUJERES VICTIMAS DE VIOLENCIA "CODIGO VIOLETA"</t>
  </si>
  <si>
    <t>SOLICITUD DEL AREA DE T. SOCIAL DEL CENTRO DE JUSTICIA PARA LAS MUJERES PARA REALIZAR EL TRASLADO DE LAS USUARIAS A SU DOMICILIO.</t>
  </si>
  <si>
    <t xml:space="preserve">ACOMPAÑAMIENTO Y/O SE ACUDE A CIUDAD NIÑEZ </t>
  </si>
  <si>
    <t>ATENCION CIUDADANA / DERIVACIONES VARIAS</t>
  </si>
  <si>
    <t>INFORME DE ACTIVIDADES DE LA UNIDAD ESPECIALIZADA EN VIOLENCIA INTRAFAMILIAR Y DE GENERO   (UVI)</t>
  </si>
  <si>
    <t>SOLICITUD DEL AREA DE TRABAJO SOCIAL DEL CENTRO DE JUSTICIA PARA LAS MUJERES PARA TRASLADO DE USUARIAS A SU DOMICILIO.</t>
  </si>
  <si>
    <t xml:space="preserve"> </t>
  </si>
  <si>
    <t xml:space="preserve">   </t>
  </si>
  <si>
    <t xml:space="preserve">PARQUES DE LA VICTORIA </t>
  </si>
  <si>
    <t xml:space="preserve">COMUNIDAD </t>
  </si>
  <si>
    <t xml:space="preserve">VARIAS </t>
  </si>
  <si>
    <t xml:space="preserve">COMUNICACIÓN TELEFONICA CON P/R, USUARIAS Y CON I. ODP. </t>
  </si>
  <si>
    <t>CORRESPONDIENTE AL PERIODO DEL 01 AL 31 DE DICIEMBRE  DEL 2021</t>
  </si>
  <si>
    <t xml:space="preserve">ATENCION CIUDADANA Y APOYO AL OPERATIVO NAVIDEÑO DE ENTREGA DE COBIJAS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</si>
</sst>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rgb="FF000000"/>
      <name val="Century Gothic"/>
      <family val="2"/>
    </font>
    <font>
      <sz val="9"/>
      <color rgb="FF000000"/>
      <name val="Century Gothic"/>
      <family val="2"/>
    </font>
    <font>
      <sz val="8"/>
      <color rgb="FF000000"/>
      <name val="Century Gothic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7E6E6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35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quotePrefix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3" fillId="0" borderId="26" xfId="0" applyFont="1" applyFill="1" applyBorder="1"/>
    <xf numFmtId="0" fontId="3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/>
    <xf numFmtId="0" fontId="3" fillId="0" borderId="3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'INFORME MENSUAL UVI DIC 2021'!$L$41:$L$42</c:f>
              <c:strCache>
                <c:ptCount val="2"/>
                <c:pt idx="0">
                  <c:v>USUARIOS ATENDIDOS </c:v>
                </c:pt>
                <c:pt idx="1">
                  <c:v>PORCENTAJE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F42-44C1-AC92-B56DC9856C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F42-44C1-AC92-B56DC9856C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F42-44C1-AC92-B56DC9856C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F42-44C1-AC92-B56DC9856C3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'INFORME MENSUAL UVI DIC 2021'!$K$43:$K$46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'INFORME MENSUAL UVI DIC 2021'!$L$43:$L$46</c:f>
              <c:numCache>
                <c:formatCode>General</c:formatCode>
                <c:ptCount val="4"/>
                <c:pt idx="0">
                  <c:v>0.1762114537444934</c:v>
                </c:pt>
                <c:pt idx="1">
                  <c:v>0</c:v>
                </c:pt>
                <c:pt idx="2">
                  <c:v>0.88105726872246692</c:v>
                </c:pt>
                <c:pt idx="3">
                  <c:v>98.942731277533042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E4-438F-8653-7FCCDC7070D8}"/>
            </c:ext>
          </c:extLst>
        </c:ser>
        <c:ser>
          <c:idx val="1"/>
          <c:order val="1"/>
          <c:tx>
            <c:strRef>
              <c:f>'INFORME MENSUAL UVI DIC 2021'!$M$41:$M$42</c:f>
              <c:strCache>
                <c:ptCount val="2"/>
                <c:pt idx="0">
                  <c:v>USUARIOS ATENDIDOS </c:v>
                </c:pt>
                <c:pt idx="1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F42-44C1-AC92-B56DC9856C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F42-44C1-AC92-B56DC9856C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F42-44C1-AC92-B56DC9856C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F42-44C1-AC92-B56DC9856C3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'INFORME MENSUAL UVI DIC 2021'!$K$43:$K$46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'INFORME MENSUAL UVI DIC 2021'!$M$43:$M$46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10</c:v>
                </c:pt>
                <c:pt idx="3">
                  <c:v>1123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3E4-438F-8653-7FCCDC7070D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615872539293571E-2"/>
          <c:y val="5.8880167406538959E-2"/>
          <c:w val="0.88065749211634015"/>
          <c:h val="0.42127952775472344"/>
        </c:manualLayout>
      </c:layout>
      <c:pie3DChart>
        <c:varyColors val="1"/>
        <c:ser>
          <c:idx val="0"/>
          <c:order val="0"/>
          <c:tx>
            <c:strRef>
              <c:f>'INFORME MENSUAL UVI DIC 2021'!$L$50</c:f>
              <c:strCache>
                <c:ptCount val="1"/>
                <c:pt idx="0">
                  <c:v>TOTALES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B28-42FB-BB5B-5632D4A393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B28-42FB-BB5B-5632D4A3937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B28-42FB-BB5B-5632D4A3937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B28-42FB-BB5B-5632D4A3937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B28-42FB-BB5B-5632D4A3937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B28-42FB-BB5B-5632D4A3937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B28-42FB-BB5B-5632D4A3937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B28-42FB-BB5B-5632D4A3937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B28-42FB-BB5B-5632D4A3937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B28-42FB-BB5B-5632D4A3937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B28-42FB-BB5B-5632D4A3937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FB28-42FB-BB5B-5632D4A3937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FB28-42FB-BB5B-5632D4A3937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FB28-42FB-BB5B-5632D4A3937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FB28-42FB-BB5B-5632D4A3937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FB28-42FB-BB5B-5632D4A39372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FB28-42FB-BB5B-5632D4A39372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FB28-42FB-BB5B-5632D4A39372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FB28-42FB-BB5B-5632D4A39372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FB28-42FB-BB5B-5632D4A39372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FB28-42FB-BB5B-5632D4A39372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FB28-42FB-BB5B-5632D4A39372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FB28-42FB-BB5B-5632D4A39372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FB28-42FB-BB5B-5632D4A39372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FB28-42FB-BB5B-5632D4A39372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FB28-42FB-BB5B-5632D4A39372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FB28-42FB-BB5B-5632D4A39372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FB28-42FB-BB5B-5632D4A393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'INFORME MENSUAL UVI DIC 2021'!$K$51:$K$78</c:f>
              <c:strCache>
                <c:ptCount val="28"/>
                <c:pt idx="0">
                  <c:v>ASESORIAS JURÍDICAS</c:v>
                </c:pt>
                <c:pt idx="1">
                  <c:v>ORIENTACION JURIDICA</c:v>
                </c:pt>
                <c:pt idx="2">
                  <c:v>ACUDIR O ASISTIR DE FORMA VIRTUAL A CONFERENCIAS, TALLERES Y JORNADAS ACADÉMICAS E IMPARTICIÓN DE TEMAS. DIFUSION DE LOS SERVICIOS EN LAS COLONIAS</c:v>
                </c:pt>
                <c:pt idx="3">
                  <c:v>ACOMPAÑAMIENTOS A FISCALÍA CALLE 14 / PGR</c:v>
                </c:pt>
                <c:pt idx="4">
                  <c:v>ACOMPAÑAMIENTO Y/O SE ACUDE A SMM / HOSPITAL CIVIL / CRUZ ROJA TOLUQUILLA y/o PARQUE MORELOS / CLINICAS IMSS / IJCF / CENTRAL CAMIONERA</c:v>
                </c:pt>
                <c:pt idx="5">
                  <c:v>ACOMPAÑAMIENTO Y/O SE ACUDE AL CENTRO DE JUSTICIA PARA LA MUJER</c:v>
                </c:pt>
                <c:pt idx="6">
                  <c:v>ACOMPAÑAMIENTO A CIUDAD NIÑEZ </c:v>
                </c:pt>
                <c:pt idx="7">
                  <c:v>ACOMPAÑAMIENTO Y/O SE ACUDE AL DOMICILIO O AL LUGAR EN EL QUE SE ENCUENTREN LAS P/R</c:v>
                </c:pt>
                <c:pt idx="8">
                  <c:v>ACOMPAÑAMIENTO A SALME / CISAME / HOSPITAL SAN JUAN DE DIOS</c:v>
                </c:pt>
                <c:pt idx="9">
                  <c:v>ACOMPAÑAMIENTO A PRESIDENCIA MUNICIPAL / MEDIACION MUNICIPAL / COMISARIA MUNICIPAL /  DIF MUNICIPAL (PROCURADURIA DE PROTECCION A NIÑOS, NIÑAS Y ADOLESCENTES)</c:v>
                </c:pt>
                <c:pt idx="10">
                  <c:v>SERVICIOS DERIVADOS MEDIANTE CABINA DE RADIO</c:v>
                </c:pt>
                <c:pt idx="11">
                  <c:v>SERVICIOS DERIVADOS MEDIANTE JUZGADOS MUNICIPALES</c:v>
                </c:pt>
                <c:pt idx="12">
                  <c:v>CANALIZACIÓN INTERNA</c:v>
                </c:pt>
                <c:pt idx="13">
                  <c:v>CANALIZACIÓN A OTRAS INSTITUCIONES</c:v>
                </c:pt>
                <c:pt idx="14">
                  <c:v>COMUNICACIÓN TELEFONICA CON USUARIAS (OS) DERIVADO DE JUZGADOS MUNICIPALES Y/O CABINA DE RADIO</c:v>
                </c:pt>
                <c:pt idx="15">
                  <c:v>COMUNICACIÓN TELEFONICA CON P/R, USUARIAS Y CON I. ODP. PARA REALIZAR INTERVENCIONES DOMICILIARIAS  </c:v>
                </c:pt>
                <c:pt idx="16">
                  <c:v>COMUNICACIÓN TELEFONICA CON P/R, USUARIAS Y CON I. ODP. PARA REALIZAR INTERVENCIONES DOMICILIARIAS DEL PROGRAMA "CODIGO VIOLETA" </c:v>
                </c:pt>
                <c:pt idx="17">
                  <c:v>INTERVENCIÓN DOMICILIARIA DE SEGUIMIENTO A MUJERES VICTIMAS CON ORDENES DE PROTECCION </c:v>
                </c:pt>
                <c:pt idx="18">
                  <c:v>VISITAS DOMICILIARIAS </c:v>
                </c:pt>
                <c:pt idx="19">
                  <c:v>ATENCIONES Y AUXILIO PSICOLÓGICO</c:v>
                </c:pt>
                <c:pt idx="20">
                  <c:v>ENTREGA DE DISPOSITIVO "PULSO DE VIDA" A MUJERES CON ORDENES DE PROTECCION VIGENTES</c:v>
                </c:pt>
                <c:pt idx="21">
                  <c:v>CAMBIO DE DISPOSITIVO "PULSO DE VIDA" A MUJERES CON ORDENES DE PROTECCION VIGENTES</c:v>
                </c:pt>
                <c:pt idx="22">
                  <c:v>PRORROGA DE DISPOSITIVO "PULSO DE VIDA" A MUJERES CON CARPETA DE INVESTIGACION EN CURSO</c:v>
                </c:pt>
                <c:pt idx="23">
                  <c:v>RECOLECCION DE DISPOSITIVO "PULSO DE VIDA" A MUJERES CON ORDENES DE PROTECCION VENCIDAS</c:v>
                </c:pt>
                <c:pt idx="24">
                  <c:v>ENTREVISTAS A MUJERES VICTIMAS DE VIOLENCIA CON ORDENES DE PROTECCION VIGENTES DEL PROGRAMA "CODIGO VIOLETA"</c:v>
                </c:pt>
                <c:pt idx="25">
                  <c:v>SERVICIOS DERIVADOS POR EL AREA DE CANNAT</c:v>
                </c:pt>
                <c:pt idx="26">
                  <c:v>SOLICITUD DEL AREA DE T. SOCIAL DEL CENTRO DE JUSTICIA PARA LAS MUJERES PARA REALIZAR EL TRASLADO DE LAS USUARIAS A SU DOMICILIO.</c:v>
                </c:pt>
                <c:pt idx="27">
                  <c:v>ATENCION CIUDADANA / DERIVACIONES VARIAS</c:v>
                </c:pt>
              </c:strCache>
            </c:strRef>
          </c:cat>
          <c:val>
            <c:numRef>
              <c:f>'INFORME MENSUAL UVI DIC 2021'!$L$51:$L$78</c:f>
              <c:numCache>
                <c:formatCode>General</c:formatCode>
                <c:ptCount val="28"/>
                <c:pt idx="0">
                  <c:v>98</c:v>
                </c:pt>
                <c:pt idx="1">
                  <c:v>0</c:v>
                </c:pt>
                <c:pt idx="2">
                  <c:v>183</c:v>
                </c:pt>
                <c:pt idx="3">
                  <c:v>0</c:v>
                </c:pt>
                <c:pt idx="4">
                  <c:v>12</c:v>
                </c:pt>
                <c:pt idx="5">
                  <c:v>32</c:v>
                </c:pt>
                <c:pt idx="6">
                  <c:v>1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20</c:v>
                </c:pt>
                <c:pt idx="11">
                  <c:v>4</c:v>
                </c:pt>
                <c:pt idx="12">
                  <c:v>24</c:v>
                </c:pt>
                <c:pt idx="13">
                  <c:v>20</c:v>
                </c:pt>
                <c:pt idx="14">
                  <c:v>6</c:v>
                </c:pt>
                <c:pt idx="15">
                  <c:v>7</c:v>
                </c:pt>
                <c:pt idx="16">
                  <c:v>68</c:v>
                </c:pt>
                <c:pt idx="17">
                  <c:v>72</c:v>
                </c:pt>
                <c:pt idx="18">
                  <c:v>73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215</c:v>
                </c:pt>
                <c:pt idx="25">
                  <c:v>0</c:v>
                </c:pt>
                <c:pt idx="26">
                  <c:v>5</c:v>
                </c:pt>
                <c:pt idx="27">
                  <c:v>148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79-46DB-B9D1-B703381F7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452436</xdr:colOff>
      <xdr:row>39</xdr:row>
      <xdr:rowOff>57150</xdr:rowOff>
    </xdr:from>
    <xdr:to>
      <xdr:col>9</xdr:col>
      <xdr:colOff>261936</xdr:colOff>
      <xdr:row>51</xdr:row>
      <xdr:rowOff>54908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F433FD94-2238-4A8F-8004-6493E4BC59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280087</xdr:colOff>
      <xdr:row>66</xdr:row>
      <xdr:rowOff>793750</xdr:rowOff>
    </xdr:from>
    <xdr:to>
      <xdr:col>9</xdr:col>
      <xdr:colOff>7253</xdr:colOff>
      <xdr:row>141</xdr:row>
      <xdr:rowOff>61689</xdr:rowOff>
    </xdr:to>
    <xdr:graphicFrame macro="">
      <xdr:nvGraphicFramePr>
        <xdr:cNvPr id="7" name="Gráfico 2">
          <a:extLst>
            <a:ext uri="{FF2B5EF4-FFF2-40B4-BE49-F238E27FC236}">
              <a16:creationId xmlns:a16="http://schemas.microsoft.com/office/drawing/2014/main" xmlns="" id="{05A9694D-2B50-4F82-9801-9FC12B17D8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8"/>
  <sheetViews>
    <sheetView tabSelected="1" zoomScale="77" zoomScaleNormal="77" workbookViewId="0"/>
  </sheetViews>
  <sheetFormatPr baseColWidth="10" defaultColWidth="11.42578125" defaultRowHeight="15" x14ac:dyDescent="0.25"/>
  <cols>
    <col min="1" max="1" width="3" style="1" customWidth="1"/>
    <col min="2" max="4" width="11.42578125" style="1"/>
    <col min="5" max="5" width="7" style="1" customWidth="1"/>
    <col min="6" max="6" width="6.85546875" style="1" customWidth="1"/>
    <col min="7" max="8" width="6" style="1" customWidth="1"/>
    <col min="9" max="9" width="11.42578125" style="1"/>
    <col min="10" max="10" width="18.28515625" style="1" customWidth="1"/>
    <col min="11" max="11" width="27.140625" style="1" customWidth="1"/>
    <col min="12" max="12" width="15" style="1" customWidth="1"/>
    <col min="13" max="13" width="14.7109375" style="1" customWidth="1"/>
    <col min="14" max="14" width="15.42578125" style="1" customWidth="1"/>
    <col min="15" max="15" width="13.42578125" style="1" customWidth="1"/>
    <col min="16" max="16" width="15.28515625" style="1" customWidth="1"/>
    <col min="17" max="16384" width="11.42578125" style="1"/>
  </cols>
  <sheetData>
    <row r="1" spans="2:16" ht="15.75" thickBot="1" x14ac:dyDescent="0.3"/>
    <row r="2" spans="2:16" x14ac:dyDescent="0.25"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6"/>
    </row>
    <row r="3" spans="2:16" x14ac:dyDescent="0.25">
      <c r="B3" s="97" t="s">
        <v>78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9"/>
    </row>
    <row r="4" spans="2:16" x14ac:dyDescent="0.25">
      <c r="B4" s="97" t="s">
        <v>86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2:16" ht="15.75" thickBot="1" x14ac:dyDescent="0.3">
      <c r="B5" s="100"/>
      <c r="C5" s="101"/>
      <c r="D5" s="101"/>
      <c r="E5" s="101"/>
      <c r="F5" s="101"/>
      <c r="G5" s="101"/>
      <c r="H5" s="101"/>
      <c r="I5" s="101"/>
      <c r="J5" s="101"/>
      <c r="K5" s="2"/>
      <c r="L5" s="2"/>
      <c r="M5" s="2"/>
      <c r="N5" s="2"/>
      <c r="O5" s="2"/>
      <c r="P5" s="3"/>
    </row>
    <row r="6" spans="2:16" s="4" customFormat="1" ht="16.5" customHeight="1" thickTop="1" thickBot="1" x14ac:dyDescent="0.3">
      <c r="B6" s="84" t="s">
        <v>0</v>
      </c>
      <c r="C6" s="84"/>
      <c r="D6" s="84"/>
      <c r="E6" s="91" t="s">
        <v>1</v>
      </c>
      <c r="F6" s="92"/>
      <c r="G6" s="92"/>
      <c r="H6" s="93"/>
      <c r="I6" s="84" t="s">
        <v>2</v>
      </c>
      <c r="J6" s="84"/>
      <c r="K6" s="87" t="s">
        <v>3</v>
      </c>
      <c r="L6" s="87" t="s">
        <v>4</v>
      </c>
      <c r="M6" s="84" t="s">
        <v>5</v>
      </c>
      <c r="N6" s="84" t="s">
        <v>6</v>
      </c>
      <c r="O6" s="87" t="s">
        <v>7</v>
      </c>
      <c r="P6" s="84" t="s">
        <v>8</v>
      </c>
    </row>
    <row r="7" spans="2:16" s="4" customFormat="1" ht="25.5" customHeight="1" thickBot="1" x14ac:dyDescent="0.3">
      <c r="B7" s="85"/>
      <c r="C7" s="85"/>
      <c r="D7" s="85"/>
      <c r="E7" s="89" t="s">
        <v>9</v>
      </c>
      <c r="F7" s="90"/>
      <c r="G7" s="89" t="s">
        <v>10</v>
      </c>
      <c r="H7" s="90"/>
      <c r="I7" s="85"/>
      <c r="J7" s="85"/>
      <c r="K7" s="88"/>
      <c r="L7" s="88"/>
      <c r="M7" s="85"/>
      <c r="N7" s="85"/>
      <c r="O7" s="88"/>
      <c r="P7" s="85"/>
    </row>
    <row r="8" spans="2:16" ht="25.5" customHeight="1" thickBot="1" x14ac:dyDescent="0.3">
      <c r="B8" s="86"/>
      <c r="C8" s="86"/>
      <c r="D8" s="86"/>
      <c r="E8" s="36" t="s">
        <v>11</v>
      </c>
      <c r="F8" s="36" t="s">
        <v>12</v>
      </c>
      <c r="G8" s="36" t="s">
        <v>13</v>
      </c>
      <c r="H8" s="36" t="s">
        <v>14</v>
      </c>
      <c r="I8" s="86"/>
      <c r="J8" s="86"/>
      <c r="K8" s="85"/>
      <c r="L8" s="85"/>
      <c r="M8" s="86"/>
      <c r="N8" s="86"/>
      <c r="O8" s="85"/>
      <c r="P8" s="86"/>
    </row>
    <row r="9" spans="2:16" ht="46.5" customHeight="1" thickBot="1" x14ac:dyDescent="0.3">
      <c r="B9" s="75" t="s">
        <v>15</v>
      </c>
      <c r="C9" s="76"/>
      <c r="D9" s="77"/>
      <c r="E9" s="5">
        <v>0</v>
      </c>
      <c r="F9" s="38">
        <v>0</v>
      </c>
      <c r="G9" s="6">
        <v>1</v>
      </c>
      <c r="H9" s="6">
        <v>139</v>
      </c>
      <c r="I9" s="73" t="s">
        <v>38</v>
      </c>
      <c r="J9" s="74"/>
      <c r="K9" s="38" t="s">
        <v>82</v>
      </c>
      <c r="L9" s="38" t="s">
        <v>65</v>
      </c>
      <c r="M9" s="6">
        <f>SUM(E9:H9)</f>
        <v>140</v>
      </c>
      <c r="N9" s="6" t="s">
        <v>16</v>
      </c>
      <c r="O9" s="6">
        <f>SUM(E9:H9)</f>
        <v>140</v>
      </c>
      <c r="P9" s="6">
        <f>SUM(E9+F9+G9+H9)</f>
        <v>140</v>
      </c>
    </row>
    <row r="10" spans="2:16" ht="94.5" customHeight="1" thickBot="1" x14ac:dyDescent="0.3">
      <c r="B10" s="81" t="s">
        <v>71</v>
      </c>
      <c r="C10" s="82"/>
      <c r="D10" s="83"/>
      <c r="E10" s="5">
        <v>0</v>
      </c>
      <c r="F10" s="38">
        <v>0</v>
      </c>
      <c r="G10" s="6">
        <v>6</v>
      </c>
      <c r="H10" s="6">
        <v>177</v>
      </c>
      <c r="I10" s="73" t="s">
        <v>83</v>
      </c>
      <c r="J10" s="74"/>
      <c r="K10" s="46" t="s">
        <v>84</v>
      </c>
      <c r="L10" s="38" t="s">
        <v>65</v>
      </c>
      <c r="M10" s="6">
        <f>SUM(E10:H10)</f>
        <v>183</v>
      </c>
      <c r="N10" s="6" t="s">
        <v>16</v>
      </c>
      <c r="O10" s="6">
        <f>SUM(E10:H10)</f>
        <v>183</v>
      </c>
      <c r="P10" s="6">
        <f>SUM(E10+F10+G10+H10)</f>
        <v>183</v>
      </c>
    </row>
    <row r="11" spans="2:16" ht="73.5" customHeight="1" thickBot="1" x14ac:dyDescent="0.3">
      <c r="B11" s="81" t="s">
        <v>53</v>
      </c>
      <c r="C11" s="82"/>
      <c r="D11" s="83"/>
      <c r="E11" s="5">
        <v>0</v>
      </c>
      <c r="F11" s="38">
        <v>0</v>
      </c>
      <c r="G11" s="6">
        <v>0</v>
      </c>
      <c r="H11" s="6">
        <v>0</v>
      </c>
      <c r="I11" s="73" t="s">
        <v>38</v>
      </c>
      <c r="J11" s="74"/>
      <c r="K11" s="46" t="s">
        <v>82</v>
      </c>
      <c r="L11" s="38" t="s">
        <v>65</v>
      </c>
      <c r="M11" s="6">
        <f t="shared" ref="M11:M17" si="0">SUM(E11:H11)</f>
        <v>0</v>
      </c>
      <c r="N11" s="6" t="s">
        <v>16</v>
      </c>
      <c r="O11" s="6">
        <f t="shared" ref="O11:O36" si="1">SUM(E11:H11)</f>
        <v>0</v>
      </c>
      <c r="P11" s="6">
        <f t="shared" ref="P11:P36" si="2">E11+F11+G11+H11</f>
        <v>0</v>
      </c>
    </row>
    <row r="12" spans="2:16" ht="74.25" customHeight="1" thickBot="1" x14ac:dyDescent="0.3">
      <c r="B12" s="81" t="s">
        <v>49</v>
      </c>
      <c r="C12" s="82"/>
      <c r="D12" s="83"/>
      <c r="E12" s="5">
        <v>0</v>
      </c>
      <c r="F12" s="38">
        <v>0</v>
      </c>
      <c r="G12" s="6">
        <v>0</v>
      </c>
      <c r="H12" s="6">
        <v>12</v>
      </c>
      <c r="I12" s="73" t="s">
        <v>38</v>
      </c>
      <c r="J12" s="74"/>
      <c r="K12" s="46" t="s">
        <v>82</v>
      </c>
      <c r="L12" s="38" t="s">
        <v>65</v>
      </c>
      <c r="M12" s="6">
        <f t="shared" si="0"/>
        <v>12</v>
      </c>
      <c r="N12" s="6" t="s">
        <v>16</v>
      </c>
      <c r="O12" s="6">
        <f t="shared" si="1"/>
        <v>12</v>
      </c>
      <c r="P12" s="6">
        <f t="shared" si="2"/>
        <v>12</v>
      </c>
    </row>
    <row r="13" spans="2:16" ht="48" customHeight="1" thickBot="1" x14ac:dyDescent="0.3">
      <c r="B13" s="81" t="s">
        <v>40</v>
      </c>
      <c r="C13" s="82"/>
      <c r="D13" s="83"/>
      <c r="E13" s="5">
        <v>0</v>
      </c>
      <c r="F13" s="38">
        <v>0</v>
      </c>
      <c r="G13" s="6">
        <v>0</v>
      </c>
      <c r="H13" s="6">
        <v>25</v>
      </c>
      <c r="I13" s="73" t="s">
        <v>38</v>
      </c>
      <c r="J13" s="74"/>
      <c r="K13" s="46" t="s">
        <v>82</v>
      </c>
      <c r="L13" s="38" t="s">
        <v>65</v>
      </c>
      <c r="M13" s="6">
        <f t="shared" si="0"/>
        <v>25</v>
      </c>
      <c r="N13" s="6" t="s">
        <v>16</v>
      </c>
      <c r="O13" s="6">
        <f t="shared" si="1"/>
        <v>25</v>
      </c>
      <c r="P13" s="6">
        <f t="shared" si="2"/>
        <v>25</v>
      </c>
    </row>
    <row r="14" spans="2:16" ht="45.75" customHeight="1" thickBot="1" x14ac:dyDescent="0.3">
      <c r="B14" s="78" t="s">
        <v>76</v>
      </c>
      <c r="C14" s="79"/>
      <c r="D14" s="80"/>
      <c r="E14" s="5">
        <v>2</v>
      </c>
      <c r="F14" s="38"/>
      <c r="G14" s="6">
        <v>0</v>
      </c>
      <c r="H14" s="6">
        <v>0</v>
      </c>
      <c r="I14" s="73" t="s">
        <v>38</v>
      </c>
      <c r="J14" s="74"/>
      <c r="K14" s="46" t="s">
        <v>82</v>
      </c>
      <c r="L14" s="38" t="s">
        <v>65</v>
      </c>
      <c r="M14" s="6">
        <f t="shared" si="0"/>
        <v>2</v>
      </c>
      <c r="N14" s="6" t="s">
        <v>16</v>
      </c>
      <c r="O14" s="6">
        <f t="shared" si="1"/>
        <v>2</v>
      </c>
      <c r="P14" s="6">
        <f t="shared" si="2"/>
        <v>2</v>
      </c>
    </row>
    <row r="15" spans="2:16" ht="58.5" customHeight="1" thickBot="1" x14ac:dyDescent="0.3">
      <c r="B15" s="78" t="s">
        <v>39</v>
      </c>
      <c r="C15" s="79"/>
      <c r="D15" s="80"/>
      <c r="E15" s="5">
        <v>0</v>
      </c>
      <c r="F15" s="38">
        <v>0</v>
      </c>
      <c r="G15" s="6">
        <v>0</v>
      </c>
      <c r="H15" s="6">
        <v>6</v>
      </c>
      <c r="I15" s="73" t="s">
        <v>38</v>
      </c>
      <c r="J15" s="74"/>
      <c r="K15" s="46" t="s">
        <v>82</v>
      </c>
      <c r="L15" s="38" t="s">
        <v>65</v>
      </c>
      <c r="M15" s="6">
        <f t="shared" si="0"/>
        <v>6</v>
      </c>
      <c r="N15" s="6" t="s">
        <v>16</v>
      </c>
      <c r="O15" s="6">
        <f t="shared" si="1"/>
        <v>6</v>
      </c>
      <c r="P15" s="6">
        <f t="shared" si="2"/>
        <v>6</v>
      </c>
    </row>
    <row r="16" spans="2:16" ht="51.75" customHeight="1" thickBot="1" x14ac:dyDescent="0.3">
      <c r="B16" s="78" t="s">
        <v>48</v>
      </c>
      <c r="C16" s="79"/>
      <c r="D16" s="80"/>
      <c r="E16" s="38">
        <v>0</v>
      </c>
      <c r="F16" s="38">
        <v>0</v>
      </c>
      <c r="G16" s="6">
        <v>0</v>
      </c>
      <c r="H16" s="6">
        <v>0</v>
      </c>
      <c r="I16" s="73" t="s">
        <v>38</v>
      </c>
      <c r="J16" s="74"/>
      <c r="K16" s="46" t="s">
        <v>82</v>
      </c>
      <c r="L16" s="38" t="s">
        <v>65</v>
      </c>
      <c r="M16" s="6">
        <f t="shared" si="0"/>
        <v>0</v>
      </c>
      <c r="N16" s="6" t="s">
        <v>16</v>
      </c>
      <c r="O16" s="6">
        <f>SUM(E16:H16)</f>
        <v>0</v>
      </c>
      <c r="P16" s="6">
        <f>E16+F16+G16+H16</f>
        <v>0</v>
      </c>
    </row>
    <row r="17" spans="2:16" ht="93" customHeight="1" thickBot="1" x14ac:dyDescent="0.3">
      <c r="B17" s="78" t="s">
        <v>54</v>
      </c>
      <c r="C17" s="79"/>
      <c r="D17" s="80"/>
      <c r="E17" s="38">
        <v>0</v>
      </c>
      <c r="F17" s="38">
        <v>0</v>
      </c>
      <c r="G17" s="6">
        <v>0</v>
      </c>
      <c r="H17" s="6">
        <v>0</v>
      </c>
      <c r="I17" s="55" t="s">
        <v>37</v>
      </c>
      <c r="J17" s="56"/>
      <c r="K17" s="38" t="s">
        <v>37</v>
      </c>
      <c r="L17" s="38" t="s">
        <v>65</v>
      </c>
      <c r="M17" s="6">
        <f t="shared" si="0"/>
        <v>0</v>
      </c>
      <c r="N17" s="6" t="s">
        <v>16</v>
      </c>
      <c r="O17" s="6">
        <f>SUM(E17:H17)</f>
        <v>0</v>
      </c>
      <c r="P17" s="6">
        <f>E17+F17+G17+H17</f>
        <v>0</v>
      </c>
    </row>
    <row r="18" spans="2:16" ht="46.5" customHeight="1" thickBot="1" x14ac:dyDescent="0.3">
      <c r="B18" s="78" t="s">
        <v>45</v>
      </c>
      <c r="C18" s="79"/>
      <c r="D18" s="80"/>
      <c r="E18" s="38">
        <v>0</v>
      </c>
      <c r="F18" s="38">
        <v>0</v>
      </c>
      <c r="G18" s="6">
        <v>0</v>
      </c>
      <c r="H18" s="6">
        <v>20</v>
      </c>
      <c r="I18" s="73" t="s">
        <v>38</v>
      </c>
      <c r="J18" s="74"/>
      <c r="K18" s="38" t="s">
        <v>82</v>
      </c>
      <c r="L18" s="38" t="s">
        <v>65</v>
      </c>
      <c r="M18" s="6">
        <f t="shared" ref="M18:M25" si="3">SUM(E18:H18)</f>
        <v>20</v>
      </c>
      <c r="N18" s="6" t="s">
        <v>16</v>
      </c>
      <c r="O18" s="6">
        <f>SUM(E18:H18)</f>
        <v>20</v>
      </c>
      <c r="P18" s="6">
        <f>E18+F18+G18+H18</f>
        <v>20</v>
      </c>
    </row>
    <row r="19" spans="2:16" ht="38.25" customHeight="1" thickBot="1" x14ac:dyDescent="0.3">
      <c r="B19" s="78" t="s">
        <v>52</v>
      </c>
      <c r="C19" s="79"/>
      <c r="D19" s="80"/>
      <c r="E19" s="38">
        <v>0</v>
      </c>
      <c r="F19" s="38">
        <v>0</v>
      </c>
      <c r="G19" s="6">
        <v>0</v>
      </c>
      <c r="H19" s="6">
        <v>4</v>
      </c>
      <c r="I19" s="73" t="s">
        <v>38</v>
      </c>
      <c r="J19" s="74"/>
      <c r="K19" s="46" t="s">
        <v>82</v>
      </c>
      <c r="L19" s="38" t="s">
        <v>65</v>
      </c>
      <c r="M19" s="6">
        <f t="shared" si="3"/>
        <v>4</v>
      </c>
      <c r="N19" s="6" t="s">
        <v>16</v>
      </c>
      <c r="O19" s="6">
        <f>SUM(E19:H19)</f>
        <v>4</v>
      </c>
      <c r="P19" s="6">
        <f>E19+F19+G19+H19</f>
        <v>4</v>
      </c>
    </row>
    <row r="20" spans="2:16" ht="37.5" customHeight="1" thickBot="1" x14ac:dyDescent="0.3">
      <c r="B20" s="78" t="s">
        <v>31</v>
      </c>
      <c r="C20" s="79"/>
      <c r="D20" s="80"/>
      <c r="E20" s="38">
        <v>0</v>
      </c>
      <c r="F20" s="38">
        <v>0</v>
      </c>
      <c r="G20" s="7">
        <v>0</v>
      </c>
      <c r="H20" s="6">
        <v>24</v>
      </c>
      <c r="I20" s="73" t="s">
        <v>38</v>
      </c>
      <c r="J20" s="74"/>
      <c r="K20" s="46" t="s">
        <v>82</v>
      </c>
      <c r="L20" s="38" t="s">
        <v>65</v>
      </c>
      <c r="M20" s="6">
        <f t="shared" si="3"/>
        <v>24</v>
      </c>
      <c r="N20" s="6" t="s">
        <v>16</v>
      </c>
      <c r="O20" s="6">
        <f t="shared" si="1"/>
        <v>24</v>
      </c>
      <c r="P20" s="6">
        <f t="shared" si="2"/>
        <v>24</v>
      </c>
    </row>
    <row r="21" spans="2:16" ht="73.5" customHeight="1" thickBot="1" x14ac:dyDescent="0.3">
      <c r="B21" s="70" t="s">
        <v>18</v>
      </c>
      <c r="C21" s="71"/>
      <c r="D21" s="72"/>
      <c r="E21" s="38">
        <v>0</v>
      </c>
      <c r="F21" s="38">
        <v>0</v>
      </c>
      <c r="G21" s="6">
        <v>0</v>
      </c>
      <c r="H21" s="6">
        <v>20</v>
      </c>
      <c r="I21" s="73" t="s">
        <v>38</v>
      </c>
      <c r="J21" s="74"/>
      <c r="K21" s="46" t="s">
        <v>82</v>
      </c>
      <c r="L21" s="38" t="s">
        <v>65</v>
      </c>
      <c r="M21" s="6">
        <f t="shared" si="3"/>
        <v>20</v>
      </c>
      <c r="N21" s="6" t="s">
        <v>16</v>
      </c>
      <c r="O21" s="37">
        <f t="shared" si="1"/>
        <v>20</v>
      </c>
      <c r="P21" s="6">
        <f t="shared" si="2"/>
        <v>20</v>
      </c>
    </row>
    <row r="22" spans="2:16" ht="73.5" customHeight="1" thickBot="1" x14ac:dyDescent="0.3">
      <c r="B22" s="70" t="s">
        <v>64</v>
      </c>
      <c r="C22" s="71"/>
      <c r="D22" s="72"/>
      <c r="E22" s="38">
        <v>0</v>
      </c>
      <c r="F22" s="38">
        <v>0</v>
      </c>
      <c r="G22" s="6">
        <v>0</v>
      </c>
      <c r="H22" s="6">
        <v>6</v>
      </c>
      <c r="I22" s="73" t="s">
        <v>38</v>
      </c>
      <c r="J22" s="74"/>
      <c r="K22" s="46" t="s">
        <v>82</v>
      </c>
      <c r="L22" s="38" t="s">
        <v>65</v>
      </c>
      <c r="M22" s="6">
        <f t="shared" si="3"/>
        <v>6</v>
      </c>
      <c r="N22" s="6" t="s">
        <v>16</v>
      </c>
      <c r="O22" s="37">
        <f t="shared" si="1"/>
        <v>6</v>
      </c>
      <c r="P22" s="6">
        <f t="shared" si="2"/>
        <v>6</v>
      </c>
    </row>
    <row r="23" spans="2:16" ht="73.5" customHeight="1" thickBot="1" x14ac:dyDescent="0.3">
      <c r="B23" s="70" t="s">
        <v>85</v>
      </c>
      <c r="C23" s="71"/>
      <c r="D23" s="72"/>
      <c r="E23" s="38">
        <v>0</v>
      </c>
      <c r="F23" s="38">
        <v>0</v>
      </c>
      <c r="G23" s="6">
        <v>0</v>
      </c>
      <c r="H23" s="6">
        <v>7</v>
      </c>
      <c r="I23" s="73" t="s">
        <v>38</v>
      </c>
      <c r="J23" s="74"/>
      <c r="K23" s="46" t="s">
        <v>82</v>
      </c>
      <c r="L23" s="38" t="s">
        <v>65</v>
      </c>
      <c r="M23" s="6">
        <f t="shared" si="3"/>
        <v>7</v>
      </c>
      <c r="N23" s="6" t="s">
        <v>16</v>
      </c>
      <c r="O23" s="37">
        <f t="shared" si="1"/>
        <v>7</v>
      </c>
      <c r="P23" s="6">
        <f t="shared" si="2"/>
        <v>7</v>
      </c>
    </row>
    <row r="24" spans="2:16" ht="81" customHeight="1" thickBot="1" x14ac:dyDescent="0.3">
      <c r="B24" s="70" t="s">
        <v>63</v>
      </c>
      <c r="C24" s="71"/>
      <c r="D24" s="72"/>
      <c r="E24" s="38">
        <v>0</v>
      </c>
      <c r="F24" s="38">
        <v>0</v>
      </c>
      <c r="G24" s="6">
        <v>0</v>
      </c>
      <c r="H24" s="6">
        <v>68</v>
      </c>
      <c r="I24" s="73" t="s">
        <v>38</v>
      </c>
      <c r="J24" s="74"/>
      <c r="K24" s="46" t="s">
        <v>82</v>
      </c>
      <c r="L24" s="38" t="s">
        <v>65</v>
      </c>
      <c r="M24" s="6">
        <f t="shared" si="3"/>
        <v>68</v>
      </c>
      <c r="N24" s="6" t="s">
        <v>16</v>
      </c>
      <c r="O24" s="37">
        <f t="shared" si="1"/>
        <v>68</v>
      </c>
      <c r="P24" s="6">
        <f t="shared" si="2"/>
        <v>68</v>
      </c>
    </row>
    <row r="25" spans="2:16" ht="60" customHeight="1" thickBot="1" x14ac:dyDescent="0.3">
      <c r="B25" s="75" t="s">
        <v>47</v>
      </c>
      <c r="C25" s="76"/>
      <c r="D25" s="77"/>
      <c r="E25" s="8">
        <v>0</v>
      </c>
      <c r="F25" s="8">
        <v>0</v>
      </c>
      <c r="G25" s="9">
        <v>0</v>
      </c>
      <c r="H25" s="9">
        <v>68</v>
      </c>
      <c r="I25" s="55" t="s">
        <v>41</v>
      </c>
      <c r="J25" s="56"/>
      <c r="K25" s="46" t="s">
        <v>82</v>
      </c>
      <c r="L25" s="38" t="s">
        <v>65</v>
      </c>
      <c r="M25" s="6">
        <f t="shared" si="3"/>
        <v>68</v>
      </c>
      <c r="N25" s="9" t="s">
        <v>16</v>
      </c>
      <c r="O25" s="10">
        <f t="shared" si="1"/>
        <v>68</v>
      </c>
      <c r="P25" s="6">
        <f t="shared" si="2"/>
        <v>68</v>
      </c>
    </row>
    <row r="26" spans="2:16" ht="54" customHeight="1" thickBot="1" x14ac:dyDescent="0.3">
      <c r="B26" s="75" t="s">
        <v>17</v>
      </c>
      <c r="C26" s="76"/>
      <c r="D26" s="77"/>
      <c r="E26" s="8">
        <v>0</v>
      </c>
      <c r="F26" s="8">
        <v>0</v>
      </c>
      <c r="G26" s="9">
        <v>0</v>
      </c>
      <c r="H26" s="9">
        <v>73</v>
      </c>
      <c r="I26" s="55" t="s">
        <v>41</v>
      </c>
      <c r="J26" s="56"/>
      <c r="K26" s="46" t="s">
        <v>82</v>
      </c>
      <c r="L26" s="38" t="s">
        <v>65</v>
      </c>
      <c r="M26" s="9">
        <f>SUM(E26:H26)</f>
        <v>73</v>
      </c>
      <c r="N26" s="9" t="s">
        <v>16</v>
      </c>
      <c r="O26" s="10">
        <f>SUM(E26:H26)</f>
        <v>73</v>
      </c>
      <c r="P26" s="6">
        <f t="shared" si="2"/>
        <v>73</v>
      </c>
    </row>
    <row r="27" spans="2:16" ht="64.5" customHeight="1" thickBot="1" x14ac:dyDescent="0.3">
      <c r="B27" s="70" t="s">
        <v>74</v>
      </c>
      <c r="C27" s="71"/>
      <c r="D27" s="72"/>
      <c r="E27" s="8">
        <v>0</v>
      </c>
      <c r="F27" s="8">
        <v>0</v>
      </c>
      <c r="G27" s="9">
        <v>1</v>
      </c>
      <c r="H27" s="9">
        <v>69</v>
      </c>
      <c r="I27" s="55" t="s">
        <v>41</v>
      </c>
      <c r="J27" s="56"/>
      <c r="K27" s="46" t="s">
        <v>37</v>
      </c>
      <c r="L27" s="38" t="s">
        <v>65</v>
      </c>
      <c r="M27" s="9" t="s">
        <v>80</v>
      </c>
      <c r="N27" s="9" t="s">
        <v>16</v>
      </c>
      <c r="O27" s="10">
        <f t="shared" si="1"/>
        <v>70</v>
      </c>
      <c r="P27" s="6">
        <f t="shared" si="2"/>
        <v>70</v>
      </c>
    </row>
    <row r="28" spans="2:16" ht="53.25" customHeight="1" thickBot="1" x14ac:dyDescent="0.3">
      <c r="B28" s="52" t="s">
        <v>34</v>
      </c>
      <c r="C28" s="53"/>
      <c r="D28" s="54"/>
      <c r="E28" s="8">
        <v>0</v>
      </c>
      <c r="F28" s="8">
        <v>0</v>
      </c>
      <c r="G28" s="9">
        <v>0</v>
      </c>
      <c r="H28" s="9">
        <v>0</v>
      </c>
      <c r="I28" s="55" t="s">
        <v>37</v>
      </c>
      <c r="J28" s="56"/>
      <c r="K28" s="38" t="s">
        <v>37</v>
      </c>
      <c r="L28" s="38" t="s">
        <v>65</v>
      </c>
      <c r="M28" s="9">
        <f t="shared" ref="M28:M35" si="4">SUM(E28:H28)</f>
        <v>0</v>
      </c>
      <c r="N28" s="9" t="s">
        <v>16</v>
      </c>
      <c r="O28" s="10">
        <f t="shared" si="1"/>
        <v>0</v>
      </c>
      <c r="P28" s="6">
        <f t="shared" si="2"/>
        <v>0</v>
      </c>
    </row>
    <row r="29" spans="2:16" ht="64.5" customHeight="1" thickTop="1" thickBot="1" x14ac:dyDescent="0.3">
      <c r="B29" s="67" t="s">
        <v>46</v>
      </c>
      <c r="C29" s="68"/>
      <c r="D29" s="69"/>
      <c r="E29" s="8">
        <v>0</v>
      </c>
      <c r="F29" s="8">
        <v>0</v>
      </c>
      <c r="G29" s="9">
        <v>0</v>
      </c>
      <c r="H29" s="9">
        <v>7</v>
      </c>
      <c r="I29" s="55" t="s">
        <v>37</v>
      </c>
      <c r="J29" s="56"/>
      <c r="K29" s="38" t="s">
        <v>37</v>
      </c>
      <c r="L29" s="38" t="s">
        <v>65</v>
      </c>
      <c r="M29" s="9">
        <f t="shared" si="4"/>
        <v>7</v>
      </c>
      <c r="N29" s="9" t="s">
        <v>16</v>
      </c>
      <c r="O29" s="10">
        <f t="shared" si="1"/>
        <v>7</v>
      </c>
      <c r="P29" s="6">
        <f t="shared" si="2"/>
        <v>7</v>
      </c>
    </row>
    <row r="30" spans="2:16" ht="64.5" customHeight="1" thickTop="1" thickBot="1" x14ac:dyDescent="0.3">
      <c r="B30" s="67" t="s">
        <v>55</v>
      </c>
      <c r="C30" s="68"/>
      <c r="D30" s="69"/>
      <c r="E30" s="8">
        <v>0</v>
      </c>
      <c r="F30" s="8">
        <v>0</v>
      </c>
      <c r="G30" s="9">
        <v>0</v>
      </c>
      <c r="H30" s="9">
        <v>0</v>
      </c>
      <c r="I30" s="55" t="s">
        <v>37</v>
      </c>
      <c r="J30" s="56"/>
      <c r="K30" s="38" t="s">
        <v>37</v>
      </c>
      <c r="L30" s="38" t="s">
        <v>65</v>
      </c>
      <c r="M30" s="9">
        <f t="shared" si="4"/>
        <v>0</v>
      </c>
      <c r="N30" s="9" t="s">
        <v>16</v>
      </c>
      <c r="O30" s="10">
        <f t="shared" si="1"/>
        <v>0</v>
      </c>
      <c r="P30" s="6">
        <f t="shared" si="2"/>
        <v>0</v>
      </c>
    </row>
    <row r="31" spans="2:16" ht="51.75" customHeight="1" thickTop="1" thickBot="1" x14ac:dyDescent="0.3">
      <c r="B31" s="67" t="s">
        <v>62</v>
      </c>
      <c r="C31" s="68"/>
      <c r="D31" s="69"/>
      <c r="E31" s="8">
        <v>0</v>
      </c>
      <c r="F31" s="8">
        <v>0</v>
      </c>
      <c r="G31" s="9">
        <v>0</v>
      </c>
      <c r="H31" s="9">
        <v>0</v>
      </c>
      <c r="I31" s="55" t="s">
        <v>37</v>
      </c>
      <c r="J31" s="56"/>
      <c r="K31" s="38" t="s">
        <v>37</v>
      </c>
      <c r="L31" s="38" t="s">
        <v>65</v>
      </c>
      <c r="M31" s="9">
        <f t="shared" si="4"/>
        <v>0</v>
      </c>
      <c r="N31" s="9" t="s">
        <v>16</v>
      </c>
      <c r="O31" s="10">
        <f t="shared" si="1"/>
        <v>0</v>
      </c>
      <c r="P31" s="6">
        <f t="shared" si="2"/>
        <v>0</v>
      </c>
    </row>
    <row r="32" spans="2:16" ht="64.5" customHeight="1" thickTop="1" thickBot="1" x14ac:dyDescent="0.3">
      <c r="B32" s="67" t="s">
        <v>59</v>
      </c>
      <c r="C32" s="68"/>
      <c r="D32" s="69"/>
      <c r="E32" s="8">
        <v>0</v>
      </c>
      <c r="F32" s="8">
        <v>0</v>
      </c>
      <c r="G32" s="9">
        <v>0</v>
      </c>
      <c r="H32" s="9">
        <v>2</v>
      </c>
      <c r="I32" s="55" t="s">
        <v>37</v>
      </c>
      <c r="J32" s="56"/>
      <c r="K32" s="38" t="s">
        <v>37</v>
      </c>
      <c r="L32" s="38" t="s">
        <v>65</v>
      </c>
      <c r="M32" s="9">
        <f t="shared" si="4"/>
        <v>2</v>
      </c>
      <c r="N32" s="9" t="s">
        <v>16</v>
      </c>
      <c r="O32" s="10">
        <f t="shared" si="1"/>
        <v>2</v>
      </c>
      <c r="P32" s="6">
        <f t="shared" si="2"/>
        <v>2</v>
      </c>
    </row>
    <row r="33" spans="2:16" ht="66.75" customHeight="1" thickTop="1" thickBot="1" x14ac:dyDescent="0.3">
      <c r="B33" s="64" t="s">
        <v>73</v>
      </c>
      <c r="C33" s="65"/>
      <c r="D33" s="66"/>
      <c r="E33" s="8">
        <v>0</v>
      </c>
      <c r="F33" s="8">
        <v>0</v>
      </c>
      <c r="G33" s="9">
        <v>0</v>
      </c>
      <c r="H33" s="9">
        <v>238</v>
      </c>
      <c r="I33" s="55" t="s">
        <v>37</v>
      </c>
      <c r="J33" s="56"/>
      <c r="K33" s="38" t="s">
        <v>37</v>
      </c>
      <c r="L33" s="38" t="s">
        <v>65</v>
      </c>
      <c r="M33" s="9">
        <f t="shared" si="4"/>
        <v>238</v>
      </c>
      <c r="N33" s="9" t="s">
        <v>16</v>
      </c>
      <c r="O33" s="10">
        <f t="shared" si="1"/>
        <v>238</v>
      </c>
      <c r="P33" s="6">
        <f t="shared" si="2"/>
        <v>238</v>
      </c>
    </row>
    <row r="34" spans="2:16" ht="46.5" customHeight="1" thickTop="1" thickBot="1" x14ac:dyDescent="0.3">
      <c r="B34" s="52" t="s">
        <v>61</v>
      </c>
      <c r="C34" s="53"/>
      <c r="D34" s="54"/>
      <c r="E34" s="8">
        <v>0</v>
      </c>
      <c r="F34" s="8">
        <v>0</v>
      </c>
      <c r="G34" s="9">
        <v>0</v>
      </c>
      <c r="H34" s="9">
        <v>0</v>
      </c>
      <c r="I34" s="55" t="s">
        <v>37</v>
      </c>
      <c r="J34" s="56"/>
      <c r="K34" s="38" t="s">
        <v>37</v>
      </c>
      <c r="L34" s="38" t="s">
        <v>42</v>
      </c>
      <c r="M34" s="9">
        <f t="shared" si="4"/>
        <v>0</v>
      </c>
      <c r="N34" s="9" t="s">
        <v>16</v>
      </c>
      <c r="O34" s="10">
        <f t="shared" si="1"/>
        <v>0</v>
      </c>
      <c r="P34" s="6">
        <f t="shared" si="2"/>
        <v>0</v>
      </c>
    </row>
    <row r="35" spans="2:16" ht="54.75" customHeight="1" thickTop="1" thickBot="1" x14ac:dyDescent="0.3">
      <c r="B35" s="52" t="s">
        <v>79</v>
      </c>
      <c r="C35" s="53"/>
      <c r="D35" s="54"/>
      <c r="E35" s="8">
        <v>0</v>
      </c>
      <c r="F35" s="8">
        <v>0</v>
      </c>
      <c r="G35" s="9">
        <v>0</v>
      </c>
      <c r="H35" s="9">
        <v>12</v>
      </c>
      <c r="I35" s="55" t="s">
        <v>37</v>
      </c>
      <c r="J35" s="56"/>
      <c r="K35" s="38" t="s">
        <v>37</v>
      </c>
      <c r="L35" s="38" t="s">
        <v>42</v>
      </c>
      <c r="M35" s="9">
        <f t="shared" si="4"/>
        <v>12</v>
      </c>
      <c r="N35" s="9" t="s">
        <v>16</v>
      </c>
      <c r="O35" s="10">
        <f t="shared" si="1"/>
        <v>12</v>
      </c>
      <c r="P35" s="6">
        <f t="shared" si="2"/>
        <v>12</v>
      </c>
    </row>
    <row r="36" spans="2:16" ht="50.25" customHeight="1" thickTop="1" thickBot="1" x14ac:dyDescent="0.3">
      <c r="B36" s="52" t="s">
        <v>87</v>
      </c>
      <c r="C36" s="53"/>
      <c r="D36" s="54"/>
      <c r="E36" s="8">
        <v>0</v>
      </c>
      <c r="F36" s="8">
        <v>0</v>
      </c>
      <c r="G36" s="9">
        <v>2</v>
      </c>
      <c r="H36" s="9">
        <v>146</v>
      </c>
      <c r="I36" s="55" t="s">
        <v>37</v>
      </c>
      <c r="J36" s="56"/>
      <c r="K36" s="38" t="s">
        <v>37</v>
      </c>
      <c r="L36" s="38" t="s">
        <v>42</v>
      </c>
      <c r="M36" s="9" t="s">
        <v>81</v>
      </c>
      <c r="N36" s="9" t="s">
        <v>16</v>
      </c>
      <c r="O36" s="10">
        <f t="shared" si="1"/>
        <v>148</v>
      </c>
      <c r="P36" s="6">
        <f t="shared" si="2"/>
        <v>148</v>
      </c>
    </row>
    <row r="37" spans="2:16" ht="15.75" customHeight="1" thickTop="1" thickBot="1" x14ac:dyDescent="0.3">
      <c r="B37" s="57" t="s">
        <v>19</v>
      </c>
      <c r="C37" s="58"/>
      <c r="D37" s="59"/>
      <c r="E37" s="11">
        <f>SUM(E9:E36)</f>
        <v>2</v>
      </c>
      <c r="F37" s="11">
        <f>SUM(F9:F36)</f>
        <v>0</v>
      </c>
      <c r="G37" s="11">
        <f>SUM(G9:G36)</f>
        <v>10</v>
      </c>
      <c r="H37" s="11">
        <f>SUM(H9:H36)</f>
        <v>1123</v>
      </c>
      <c r="I37" s="60"/>
      <c r="J37" s="61"/>
      <c r="K37" s="39"/>
      <c r="L37" s="39"/>
      <c r="M37" s="12"/>
      <c r="N37" s="11">
        <f>SUM(E37:H37)</f>
        <v>1135</v>
      </c>
      <c r="O37" s="13">
        <v>0</v>
      </c>
      <c r="P37" s="14">
        <f>SUM(P9:P36)</f>
        <v>1135</v>
      </c>
    </row>
    <row r="38" spans="2:16" x14ac:dyDescent="0.25">
      <c r="B38" s="62"/>
      <c r="C38" s="62"/>
      <c r="D38" s="62"/>
      <c r="E38" s="62"/>
      <c r="F38" s="62"/>
      <c r="G38" s="63"/>
      <c r="H38" s="63"/>
      <c r="I38" s="62"/>
      <c r="J38" s="62"/>
      <c r="K38" s="40"/>
      <c r="L38" s="40"/>
    </row>
    <row r="39" spans="2:16" x14ac:dyDescent="0.25">
      <c r="B39" s="40"/>
      <c r="C39" s="40"/>
      <c r="D39" s="40"/>
      <c r="E39" s="40"/>
      <c r="F39" s="40"/>
      <c r="G39" s="41"/>
      <c r="H39" s="41"/>
      <c r="I39" s="40"/>
      <c r="J39" s="40"/>
      <c r="K39" s="40"/>
      <c r="L39" s="40"/>
    </row>
    <row r="40" spans="2:16" ht="15.75" thickBot="1" x14ac:dyDescent="0.3"/>
    <row r="41" spans="2:16" ht="16.5" thickTop="1" thickBot="1" x14ac:dyDescent="0.3">
      <c r="B41" s="50"/>
      <c r="C41" s="50"/>
      <c r="D41" s="50"/>
      <c r="E41" s="50"/>
      <c r="F41" s="50"/>
      <c r="G41" s="15"/>
      <c r="K41" s="51" t="s">
        <v>20</v>
      </c>
      <c r="L41" s="51"/>
      <c r="M41" s="51"/>
      <c r="N41" s="15"/>
    </row>
    <row r="42" spans="2:16" ht="16.5" thickTop="1" thickBot="1" x14ac:dyDescent="0.3">
      <c r="B42" s="50"/>
      <c r="C42" s="50"/>
      <c r="D42" s="42"/>
      <c r="E42" s="50"/>
      <c r="F42" s="50"/>
      <c r="K42" s="43" t="s">
        <v>21</v>
      </c>
      <c r="L42" s="43" t="s">
        <v>22</v>
      </c>
      <c r="M42" s="43" t="s">
        <v>23</v>
      </c>
    </row>
    <row r="43" spans="2:16" ht="16.5" thickTop="1" x14ac:dyDescent="0.3">
      <c r="B43" s="48"/>
      <c r="C43" s="48"/>
      <c r="D43" s="44"/>
      <c r="E43" s="49"/>
      <c r="F43" s="49"/>
      <c r="K43" s="16" t="s">
        <v>24</v>
      </c>
      <c r="L43" s="17">
        <f>E37*100/M47</f>
        <v>0.1762114537444934</v>
      </c>
      <c r="M43" s="17">
        <f>SUM(E9:E36)</f>
        <v>2</v>
      </c>
      <c r="N43" s="18"/>
    </row>
    <row r="44" spans="2:16" ht="15.75" x14ac:dyDescent="0.3">
      <c r="B44" s="48"/>
      <c r="C44" s="48"/>
      <c r="D44" s="44"/>
      <c r="E44" s="49"/>
      <c r="F44" s="49"/>
      <c r="K44" s="16" t="s">
        <v>25</v>
      </c>
      <c r="L44" s="19">
        <f>F37*100/M47</f>
        <v>0</v>
      </c>
      <c r="M44" s="19">
        <f>SUM(F9:F36)</f>
        <v>0</v>
      </c>
      <c r="N44" s="18"/>
    </row>
    <row r="45" spans="2:16" ht="15.75" x14ac:dyDescent="0.3">
      <c r="B45" s="48"/>
      <c r="C45" s="48"/>
      <c r="D45" s="44"/>
      <c r="E45" s="49"/>
      <c r="F45" s="49"/>
      <c r="K45" s="16" t="s">
        <v>26</v>
      </c>
      <c r="L45" s="19">
        <f>G37*100/M47</f>
        <v>0.88105726872246692</v>
      </c>
      <c r="M45" s="19">
        <f>SUM(G9:G36)</f>
        <v>10</v>
      </c>
      <c r="N45" s="18"/>
    </row>
    <row r="46" spans="2:16" ht="16.5" thickBot="1" x14ac:dyDescent="0.35">
      <c r="B46" s="48"/>
      <c r="C46" s="48"/>
      <c r="D46" s="44"/>
      <c r="E46" s="49"/>
      <c r="F46" s="49"/>
      <c r="K46" s="20" t="s">
        <v>27</v>
      </c>
      <c r="L46" s="21">
        <f>H37*100/M47</f>
        <v>98.942731277533042</v>
      </c>
      <c r="M46" s="21">
        <f>SUM(H9:H36)</f>
        <v>1123</v>
      </c>
      <c r="N46" s="18"/>
    </row>
    <row r="47" spans="2:16" ht="16.5" thickTop="1" thickBot="1" x14ac:dyDescent="0.3">
      <c r="B47" s="48"/>
      <c r="C47" s="48"/>
      <c r="D47" s="44"/>
      <c r="E47" s="49"/>
      <c r="F47" s="49"/>
      <c r="K47" s="22" t="s">
        <v>28</v>
      </c>
      <c r="L47" s="22">
        <f>SUM(L43:L46)</f>
        <v>100</v>
      </c>
      <c r="M47" s="22">
        <f>SUM(M43:M46)</f>
        <v>1135</v>
      </c>
    </row>
    <row r="48" spans="2:16" ht="15.75" thickTop="1" x14ac:dyDescent="0.25"/>
    <row r="49" spans="11:18" ht="15.75" thickBot="1" x14ac:dyDescent="0.3"/>
    <row r="50" spans="11:18" ht="24" customHeight="1" thickBot="1" x14ac:dyDescent="0.3">
      <c r="K50" s="23" t="s">
        <v>29</v>
      </c>
      <c r="L50" s="24" t="s">
        <v>19</v>
      </c>
      <c r="O50" s="47"/>
      <c r="P50" s="47"/>
      <c r="Q50" s="47"/>
    </row>
    <row r="51" spans="11:18" ht="31.5" customHeight="1" thickBot="1" x14ac:dyDescent="0.3">
      <c r="K51" s="25" t="s">
        <v>15</v>
      </c>
      <c r="L51" s="26">
        <v>98</v>
      </c>
      <c r="O51" s="45"/>
      <c r="P51" s="27"/>
      <c r="Q51" s="27"/>
      <c r="R51" s="27"/>
    </row>
    <row r="52" spans="11:18" ht="35.25" customHeight="1" thickBot="1" x14ac:dyDescent="0.3">
      <c r="K52" s="25" t="s">
        <v>56</v>
      </c>
      <c r="L52" s="26">
        <v>0</v>
      </c>
      <c r="O52" s="45"/>
      <c r="P52" s="27"/>
      <c r="Q52" s="27"/>
      <c r="R52" s="27"/>
    </row>
    <row r="53" spans="11:18" ht="82.5" customHeight="1" thickBot="1" x14ac:dyDescent="0.3">
      <c r="K53" s="25" t="s">
        <v>72</v>
      </c>
      <c r="L53" s="26">
        <f t="shared" ref="L53:L69" si="5">P10</f>
        <v>183</v>
      </c>
      <c r="O53" s="45"/>
      <c r="P53" s="27"/>
      <c r="Q53" s="27"/>
      <c r="R53" s="27"/>
    </row>
    <row r="54" spans="11:18" ht="42" customHeight="1" thickBot="1" x14ac:dyDescent="0.3">
      <c r="K54" s="25" t="s">
        <v>43</v>
      </c>
      <c r="L54" s="26">
        <f t="shared" si="5"/>
        <v>0</v>
      </c>
      <c r="O54" s="45"/>
      <c r="P54" s="27"/>
      <c r="Q54" s="27"/>
      <c r="R54" s="27"/>
    </row>
    <row r="55" spans="11:18" ht="93.75" customHeight="1" thickBot="1" x14ac:dyDescent="0.3">
      <c r="K55" s="25" t="s">
        <v>50</v>
      </c>
      <c r="L55" s="26">
        <f t="shared" si="5"/>
        <v>12</v>
      </c>
      <c r="O55" s="45"/>
      <c r="P55" s="27"/>
      <c r="Q55" s="27"/>
      <c r="R55" s="27"/>
    </row>
    <row r="56" spans="11:18" ht="54" customHeight="1" thickBot="1" x14ac:dyDescent="0.3">
      <c r="K56" s="25" t="s">
        <v>33</v>
      </c>
      <c r="L56" s="26">
        <v>32</v>
      </c>
      <c r="O56" s="45"/>
      <c r="P56" s="27"/>
      <c r="Q56" s="27"/>
      <c r="R56" s="27"/>
    </row>
    <row r="57" spans="11:18" ht="42.75" customHeight="1" thickBot="1" x14ac:dyDescent="0.3">
      <c r="K57" s="28" t="s">
        <v>30</v>
      </c>
      <c r="L57" s="26">
        <v>1</v>
      </c>
      <c r="O57" s="45"/>
      <c r="P57" s="27"/>
      <c r="Q57" s="27"/>
      <c r="R57" s="27"/>
    </row>
    <row r="58" spans="11:18" ht="66.75" customHeight="1" thickBot="1" x14ac:dyDescent="0.3">
      <c r="K58" s="25" t="s">
        <v>44</v>
      </c>
      <c r="L58" s="26">
        <f t="shared" si="5"/>
        <v>6</v>
      </c>
      <c r="O58" s="45"/>
      <c r="P58" s="27"/>
      <c r="Q58" s="27"/>
      <c r="R58" s="27"/>
    </row>
    <row r="59" spans="11:18" ht="53.25" customHeight="1" x14ac:dyDescent="0.25">
      <c r="K59" s="31" t="s">
        <v>48</v>
      </c>
      <c r="L59" s="32">
        <f t="shared" si="5"/>
        <v>0</v>
      </c>
      <c r="O59" s="45"/>
      <c r="P59" s="27"/>
      <c r="Q59" s="27"/>
      <c r="R59" s="27"/>
    </row>
    <row r="60" spans="11:18" ht="107.25" customHeight="1" x14ac:dyDescent="0.25">
      <c r="K60" s="33" t="s">
        <v>54</v>
      </c>
      <c r="L60" s="35">
        <f t="shared" si="5"/>
        <v>0</v>
      </c>
      <c r="M60" s="34"/>
      <c r="O60" s="45"/>
      <c r="P60" s="27"/>
      <c r="Q60" s="27"/>
      <c r="R60" s="27"/>
    </row>
    <row r="61" spans="11:18" ht="42" customHeight="1" thickBot="1" x14ac:dyDescent="0.3">
      <c r="K61" s="25" t="s">
        <v>45</v>
      </c>
      <c r="L61" s="26">
        <f t="shared" si="5"/>
        <v>20</v>
      </c>
      <c r="O61" s="45"/>
      <c r="P61" s="27"/>
      <c r="Q61" s="27"/>
      <c r="R61" s="27"/>
    </row>
    <row r="62" spans="11:18" ht="50.25" customHeight="1" thickBot="1" x14ac:dyDescent="0.3">
      <c r="K62" s="25" t="s">
        <v>52</v>
      </c>
      <c r="L62" s="26">
        <f t="shared" si="5"/>
        <v>4</v>
      </c>
      <c r="O62" s="45"/>
      <c r="P62" s="27"/>
      <c r="Q62" s="27"/>
      <c r="R62" s="27"/>
    </row>
    <row r="63" spans="11:18" ht="44.25" customHeight="1" thickBot="1" x14ac:dyDescent="0.3">
      <c r="K63" s="25" t="s">
        <v>32</v>
      </c>
      <c r="L63" s="26">
        <f t="shared" si="5"/>
        <v>24</v>
      </c>
      <c r="O63" s="45"/>
      <c r="P63" s="27"/>
      <c r="Q63" s="27"/>
      <c r="R63" s="27"/>
    </row>
    <row r="64" spans="11:18" ht="46.5" customHeight="1" thickBot="1" x14ac:dyDescent="0.3">
      <c r="K64" s="25" t="s">
        <v>18</v>
      </c>
      <c r="L64" s="26">
        <f t="shared" si="5"/>
        <v>20</v>
      </c>
      <c r="O64" s="45"/>
      <c r="P64" s="27"/>
      <c r="Q64" s="27"/>
      <c r="R64" s="27"/>
    </row>
    <row r="65" spans="11:18" ht="81" customHeight="1" thickBot="1" x14ac:dyDescent="0.3">
      <c r="K65" s="25" t="s">
        <v>70</v>
      </c>
      <c r="L65" s="26">
        <f t="shared" si="5"/>
        <v>6</v>
      </c>
      <c r="O65" s="45"/>
      <c r="P65" s="27"/>
      <c r="Q65" s="27"/>
      <c r="R65" s="27"/>
    </row>
    <row r="66" spans="11:18" ht="78" customHeight="1" thickBot="1" x14ac:dyDescent="0.3">
      <c r="K66" s="25" t="s">
        <v>69</v>
      </c>
      <c r="L66" s="26">
        <f t="shared" si="5"/>
        <v>7</v>
      </c>
      <c r="O66" s="45"/>
      <c r="P66" s="27"/>
      <c r="Q66" s="27"/>
      <c r="R66" s="27"/>
    </row>
    <row r="67" spans="11:18" ht="103.5" customHeight="1" thickBot="1" x14ac:dyDescent="0.3">
      <c r="K67" s="25" t="s">
        <v>68</v>
      </c>
      <c r="L67" s="26">
        <f t="shared" si="5"/>
        <v>68</v>
      </c>
      <c r="O67" s="45"/>
      <c r="P67" s="27"/>
      <c r="Q67" s="27"/>
      <c r="R67" s="27"/>
    </row>
    <row r="68" spans="11:18" ht="67.5" customHeight="1" thickBot="1" x14ac:dyDescent="0.3">
      <c r="K68" s="25" t="s">
        <v>51</v>
      </c>
      <c r="L68" s="30">
        <v>72</v>
      </c>
      <c r="O68" s="45"/>
      <c r="P68" s="27"/>
      <c r="Q68" s="27"/>
      <c r="R68" s="27"/>
    </row>
    <row r="69" spans="11:18" ht="36.75" customHeight="1" thickBot="1" x14ac:dyDescent="0.3">
      <c r="K69" s="25" t="s">
        <v>36</v>
      </c>
      <c r="L69" s="29">
        <f t="shared" si="5"/>
        <v>73</v>
      </c>
    </row>
    <row r="70" spans="11:18" ht="56.25" customHeight="1" thickBot="1" x14ac:dyDescent="0.3">
      <c r="K70" s="28" t="s">
        <v>35</v>
      </c>
      <c r="L70" s="29">
        <f>P28</f>
        <v>0</v>
      </c>
    </row>
    <row r="71" spans="11:18" ht="70.5" customHeight="1" thickBot="1" x14ac:dyDescent="0.3">
      <c r="K71" s="28" t="s">
        <v>57</v>
      </c>
      <c r="L71" s="29">
        <v>4</v>
      </c>
    </row>
    <row r="72" spans="11:18" ht="73.5" customHeight="1" thickBot="1" x14ac:dyDescent="0.3">
      <c r="K72" s="28" t="s">
        <v>58</v>
      </c>
      <c r="L72" s="29">
        <f>P30</f>
        <v>0</v>
      </c>
    </row>
    <row r="73" spans="11:18" ht="67.5" customHeight="1" thickBot="1" x14ac:dyDescent="0.3">
      <c r="K73" s="28" t="s">
        <v>67</v>
      </c>
      <c r="L73" s="29">
        <f>P31</f>
        <v>0</v>
      </c>
    </row>
    <row r="74" spans="11:18" ht="67.5" customHeight="1" thickBot="1" x14ac:dyDescent="0.3">
      <c r="K74" s="28" t="s">
        <v>60</v>
      </c>
      <c r="L74" s="29">
        <f>P32</f>
        <v>2</v>
      </c>
    </row>
    <row r="75" spans="11:18" ht="86.25" customHeight="1" thickBot="1" x14ac:dyDescent="0.3">
      <c r="K75" s="28" t="s">
        <v>66</v>
      </c>
      <c r="L75" s="29">
        <v>215</v>
      </c>
    </row>
    <row r="76" spans="11:18" ht="78" customHeight="1" thickBot="1" x14ac:dyDescent="0.3">
      <c r="K76" s="28" t="s">
        <v>61</v>
      </c>
      <c r="L76" s="29">
        <f t="shared" ref="L76:L78" si="6">P34</f>
        <v>0</v>
      </c>
    </row>
    <row r="77" spans="11:18" ht="51" customHeight="1" thickBot="1" x14ac:dyDescent="0.3">
      <c r="K77" s="28" t="s">
        <v>75</v>
      </c>
      <c r="L77" s="29">
        <v>5</v>
      </c>
    </row>
    <row r="78" spans="11:18" ht="57" customHeight="1" thickBot="1" x14ac:dyDescent="0.3">
      <c r="K78" s="28" t="s">
        <v>77</v>
      </c>
      <c r="L78" s="29">
        <f t="shared" si="6"/>
        <v>148</v>
      </c>
    </row>
  </sheetData>
  <mergeCells count="94">
    <mergeCell ref="B2:P2"/>
    <mergeCell ref="B3:P3"/>
    <mergeCell ref="B4:P4"/>
    <mergeCell ref="B5:D5"/>
    <mergeCell ref="E5:H5"/>
    <mergeCell ref="I5:J5"/>
    <mergeCell ref="O6:O8"/>
    <mergeCell ref="P6:P8"/>
    <mergeCell ref="E7:F7"/>
    <mergeCell ref="G7:H7"/>
    <mergeCell ref="K6:K8"/>
    <mergeCell ref="L6:L8"/>
    <mergeCell ref="M6:M8"/>
    <mergeCell ref="E6:H6"/>
    <mergeCell ref="I6:J8"/>
    <mergeCell ref="B10:D10"/>
    <mergeCell ref="I10:J10"/>
    <mergeCell ref="B11:D11"/>
    <mergeCell ref="I11:J11"/>
    <mergeCell ref="N6:N8"/>
    <mergeCell ref="B9:D9"/>
    <mergeCell ref="I9:J9"/>
    <mergeCell ref="B6:D8"/>
    <mergeCell ref="B12:D12"/>
    <mergeCell ref="I12:J12"/>
    <mergeCell ref="B13:D13"/>
    <mergeCell ref="I13:J13"/>
    <mergeCell ref="B14:D14"/>
    <mergeCell ref="I14:J14"/>
    <mergeCell ref="B15:D15"/>
    <mergeCell ref="I15:J15"/>
    <mergeCell ref="B16:D16"/>
    <mergeCell ref="I16:J16"/>
    <mergeCell ref="B17:D17"/>
    <mergeCell ref="I17:J17"/>
    <mergeCell ref="B18:D18"/>
    <mergeCell ref="I18:J18"/>
    <mergeCell ref="B19:D19"/>
    <mergeCell ref="I19:J19"/>
    <mergeCell ref="B20:D20"/>
    <mergeCell ref="I20:J20"/>
    <mergeCell ref="B21:D21"/>
    <mergeCell ref="I21:J21"/>
    <mergeCell ref="B22:D22"/>
    <mergeCell ref="I22:J22"/>
    <mergeCell ref="B23:D23"/>
    <mergeCell ref="I23:J23"/>
    <mergeCell ref="B24:D24"/>
    <mergeCell ref="I24:J24"/>
    <mergeCell ref="B25:D25"/>
    <mergeCell ref="I25:J25"/>
    <mergeCell ref="B26:D26"/>
    <mergeCell ref="I26:J26"/>
    <mergeCell ref="B27:D27"/>
    <mergeCell ref="I27:J27"/>
    <mergeCell ref="B28:D28"/>
    <mergeCell ref="I28:J28"/>
    <mergeCell ref="B29:D29"/>
    <mergeCell ref="I29:J29"/>
    <mergeCell ref="B33:D33"/>
    <mergeCell ref="I33:J33"/>
    <mergeCell ref="B34:D34"/>
    <mergeCell ref="I34:J34"/>
    <mergeCell ref="B30:D30"/>
    <mergeCell ref="I30:J30"/>
    <mergeCell ref="B31:D31"/>
    <mergeCell ref="I31:J31"/>
    <mergeCell ref="B32:D32"/>
    <mergeCell ref="I32:J32"/>
    <mergeCell ref="K41:M41"/>
    <mergeCell ref="B35:D35"/>
    <mergeCell ref="I35:J35"/>
    <mergeCell ref="B36:D36"/>
    <mergeCell ref="I36:J36"/>
    <mergeCell ref="B37:D37"/>
    <mergeCell ref="I37:J37"/>
    <mergeCell ref="B38:D38"/>
    <mergeCell ref="E38:F38"/>
    <mergeCell ref="G38:H38"/>
    <mergeCell ref="I38:J38"/>
    <mergeCell ref="B41:F41"/>
    <mergeCell ref="B42:C42"/>
    <mergeCell ref="E42:F42"/>
    <mergeCell ref="B43:C43"/>
    <mergeCell ref="E43:F43"/>
    <mergeCell ref="B44:C44"/>
    <mergeCell ref="E44:F44"/>
    <mergeCell ref="O50:Q50"/>
    <mergeCell ref="B45:C45"/>
    <mergeCell ref="E45:F45"/>
    <mergeCell ref="B46:C46"/>
    <mergeCell ref="E46:F46"/>
    <mergeCell ref="B47:C47"/>
    <mergeCell ref="E47:F47"/>
  </mergeCells>
  <pageMargins left="0.7" right="0.7" top="0.75" bottom="0.75" header="0.3" footer="0.3"/>
  <pageSetup paperSize="11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MENSUAL UVI DIC 2021</vt:lpstr>
      <vt:lpstr>'INFORME MENSUAL UVI DIC 2021'!Área_de_impresión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Prevencion Social</dc:creator>
  <cp:lastModifiedBy>Usuario</cp:lastModifiedBy>
  <cp:revision/>
  <cp:lastPrinted>2021-10-29T16:39:39Z</cp:lastPrinted>
  <dcterms:created xsi:type="dcterms:W3CDTF">2016-02-17T17:39:02Z</dcterms:created>
  <dcterms:modified xsi:type="dcterms:W3CDTF">2022-01-20T19:46:09Z</dcterms:modified>
</cp:coreProperties>
</file>