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gelio.olmedo\Documents\rnavarro\2012-2021\INFORMES A SHCP 2021\2do TRIMESTRE 2021\"/>
    </mc:Choice>
  </mc:AlternateContent>
  <xr:revisionPtr revIDLastSave="0" documentId="13_ncr:1_{BEBEF973-CFD3-4585-A837-9C40357A7B89}" xr6:coauthVersionLast="47" xr6:coauthVersionMax="47" xr10:uidLastSave="{00000000-0000-0000-0000-000000000000}"/>
  <bookViews>
    <workbookView xWindow="-120" yWindow="-120" windowWidth="29040" windowHeight="15840" xr2:uid="{50915F9F-458B-4B89-98B3-CB0743EE76CD}"/>
  </bookViews>
  <sheets>
    <sheet name="FAISM2021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4" i="1" l="1"/>
  <c r="Q19" i="1"/>
  <c r="Q20" i="1"/>
  <c r="Q21" i="1"/>
  <c r="Q16" i="1" l="1"/>
  <c r="Q6" i="1"/>
  <c r="Q5" i="1"/>
  <c r="Q17" i="1" l="1"/>
  <c r="Q18" i="1"/>
  <c r="R23" i="1" l="1"/>
  <c r="I25" i="1" l="1"/>
  <c r="K24" i="1"/>
  <c r="K23" i="1"/>
  <c r="K21" i="1"/>
  <c r="K20" i="1"/>
  <c r="K19" i="1"/>
  <c r="K18" i="1"/>
  <c r="K17" i="1"/>
  <c r="K16" i="1"/>
  <c r="L15" i="1"/>
  <c r="L14" i="1"/>
  <c r="R13" i="1"/>
  <c r="K13" i="1"/>
  <c r="R12" i="1"/>
  <c r="K12" i="1"/>
  <c r="L11" i="1"/>
  <c r="R10" i="1"/>
  <c r="K10" i="1"/>
  <c r="R9" i="1"/>
  <c r="K9" i="1"/>
  <c r="R8" i="1"/>
  <c r="K8" i="1"/>
  <c r="R7" i="1"/>
  <c r="J25" i="1"/>
  <c r="K6" i="1"/>
  <c r="K5" i="1"/>
  <c r="L25" i="1" l="1"/>
  <c r="K7" i="1"/>
  <c r="K25" i="1" s="1"/>
</calcChain>
</file>

<file path=xl/sharedStrings.xml><?xml version="1.0" encoding="utf-8"?>
<sst xmlns="http://schemas.openxmlformats.org/spreadsheetml/2006/main" count="140" uniqueCount="100">
  <si>
    <t>GOBIERNO MUNICIPAL DE SAN PEDRO TLAQUEPAQUE</t>
  </si>
  <si>
    <t>HACIENDA MUNICIPAL</t>
  </si>
  <si>
    <t>FAISM 2021</t>
  </si>
  <si>
    <t>CONTABLE</t>
  </si>
  <si>
    <t>SIPSO</t>
  </si>
  <si>
    <t>ACUERDO</t>
  </si>
  <si>
    <t>COLONIA</t>
  </si>
  <si>
    <t>NOMBRE DE LA OBRA Y ACCIÓN</t>
  </si>
  <si>
    <t>TOTAL CONTRATADO</t>
  </si>
  <si>
    <t>PAGADO 2021</t>
  </si>
  <si>
    <t>POR PAGAR</t>
  </si>
  <si>
    <t>SALDO</t>
  </si>
  <si>
    <t>CONTRATISTA</t>
  </si>
  <si>
    <t>OBSERV.</t>
  </si>
  <si>
    <t>Unidad</t>
  </si>
  <si>
    <t>Meta</t>
  </si>
  <si>
    <t>Ejecut.</t>
  </si>
  <si>
    <t>%</t>
  </si>
  <si>
    <t>FISM-DF 01/2021</t>
  </si>
  <si>
    <t>GUADALUPE EJIDAL</t>
  </si>
  <si>
    <t>CONSTRUCCIÓN DE LÍNEA DE ALCANTARILLADO SANITARIO EN PRIV. RIO AZUL ENTRE PRÓL.. RIO MEZQUITIC Y ANDRÉS CARREÓN,</t>
  </si>
  <si>
    <t>SERGIO ADRIÁN LLAMAS MONREAL</t>
  </si>
  <si>
    <t>ANTICIPO</t>
  </si>
  <si>
    <t>ML</t>
  </si>
  <si>
    <t>FISM-DF 02/2021</t>
  </si>
  <si>
    <t>CONSTRUCCIÓN DE LÍNEA DE AGUA POTABLE EN PRIV. RIO AZUL ENTRE PRÓL.. RIO MEZQUITIC Y ANDRÉS CARREÓN,</t>
  </si>
  <si>
    <t>FISM-DF 03/2021</t>
  </si>
  <si>
    <t>EL VERGEL</t>
  </si>
  <si>
    <t>CONSTRUCCIÓN DE COLECTOR SANITARIO EN ARROYO LA COLORADA ENTRE VÍAS DE FERROCARRIL A MANZANILLO Y CLAVEL</t>
  </si>
  <si>
    <t>ARACELY MARCELA DIAZ COBARRUBIAS</t>
  </si>
  <si>
    <t>EST 2</t>
  </si>
  <si>
    <t>FISM-DF 04/2021</t>
  </si>
  <si>
    <t>FRANCISCO SILVA ROMERO</t>
  </si>
  <si>
    <t>CONSTRUCCIÓN DE RED DE ALCANTARILLADO SANITARIO EN PATRIA Y PRIV. REGIDORES ENTRE REGIDORES Y GUAMÚCHIL; GUAMÚCHIL ENTRE PATRIA Y PRIV. GUAMÚCHIL; PRIV. GUAMÚCHIL DE GUAMÚCHIL 60.00 M.L. HACIA EL NORTE.</t>
  </si>
  <si>
    <t>PROYECTOS Y CONSTRUCCIONES CUPE, S.A DE C.V.</t>
  </si>
  <si>
    <t>FISM-DF 05/2021</t>
  </si>
  <si>
    <t>NUEVA SANTA MARÍA</t>
  </si>
  <si>
    <t>CONSTRUCCIÓN DE COLECTOR SANITARIO EN ARROYO DE SAN ODILÓN 106.00 M.L. HACIA EL NORTE (A UN COSTADO DEL PARQUE OJITO DE AGUA); ARROYO ENTRE SAN ODILÓN Y FRANCISCO VILLA; FRANCISCO VILLA ENTRE JUAN ESCUTIA Y FERNANDO MONTES DE OCA,</t>
  </si>
  <si>
    <t>OBRAS Y PROYECTOS SUSTENTABLES, S.A DE C.V.</t>
  </si>
  <si>
    <t>FISM-DF 06/2021</t>
  </si>
  <si>
    <t>EL MORITO</t>
  </si>
  <si>
    <t xml:space="preserve">CONSTRUCCIÓN DE RED DE ALCANTARILLADO PLUVIAL, NOGAL ENTRE PINO SUÁREZ Y CUAUHTÉMOC; CUAUHTÉMOC ENTRE NOGAL Y ÁLVARO OBREGÓN; ÁLVARO OBREGÓN ENTRE CUAUHTÉMOC Y RICARDO FLORES MAGÓN; RICARDO FLORES MAGÓN DE NOGAL 61.00 M.L. HACIA EL NORTE, </t>
  </si>
  <si>
    <t>MALANCO GRUPO CONSTRUCTOR, S.A DE C.V.</t>
  </si>
  <si>
    <t>FISM-DF 07/2021</t>
  </si>
  <si>
    <t>CONSTRUCCIÓN DE RED DE ALCANTARILLADO SANITARIO EN SANTUARIO ENTRE TEPEYAC Y GOBERNADOR CURIEL; PRIV. SIN NOMBRE 2, PRIV. SIN NOMBRE 3, PRIV. SIN NOMBRE 4, PRIV. SANTUARIO Y VIRGEN PRIMERA PRIVADA ENTRE SANTUARIO Y CERRADA.</t>
  </si>
  <si>
    <t>INGENIERÍA Y EDIFICACIONES LEC, S.A DE C.V.</t>
  </si>
  <si>
    <t>FINIQUITO</t>
  </si>
  <si>
    <t>FISM-DF 08/2021</t>
  </si>
  <si>
    <t>HUERTA DE PEÑA</t>
  </si>
  <si>
    <t>CONSTRUCCIÓN DE LÍNEA DE ALCANTARILLADO PLUVIAL EN MEZQUITE ENTRE GOBERNADOR CURIEL Y VÍAS DEL FERROCARRIL,</t>
  </si>
  <si>
    <t>CONSTRUCTORA DOS VILLAS, S.A DE C.V.</t>
  </si>
  <si>
    <t>FISM-DF 09/2021</t>
  </si>
  <si>
    <t>TATEPOSCO</t>
  </si>
  <si>
    <t>CONSTRUCCIÓN DE LÍNEA DE ALCANTARILLADO PLUVIAL EN MORELOS ENTRE 5 DE MAYO Y CARR. LIBRE A ZAPOTLANEJO,</t>
  </si>
  <si>
    <t>CONSTRUCTORA AYG, S.A DE C.V.</t>
  </si>
  <si>
    <t>EST 3</t>
  </si>
  <si>
    <t>FISM-DF 11/2021</t>
  </si>
  <si>
    <t>EL ÓRGANO</t>
  </si>
  <si>
    <t>CONSTRUCCIÓN DE LÍNEAS DE AGUA POTABLE EN PRIV. FLOR DE DURAZNO Y PRIV. FLOR DE ESPINO ENTRE AZALEA Y OLIVOS.</t>
  </si>
  <si>
    <t>FISM-DF 12/2021</t>
  </si>
  <si>
    <t>LOS HORNOS</t>
  </si>
  <si>
    <t>CONSTRUCCIÓN DE LÍNEA DE AGUA POTABLE EN PEDREGAL ENTRE ARROYO Y CALLE SIN NOMBRE.</t>
  </si>
  <si>
    <t>FISM-DF 13/2021</t>
  </si>
  <si>
    <t>EL ZALATE (ZONA PONIENTE)</t>
  </si>
  <si>
    <t xml:space="preserve">CONSTRUCCION DE RED DE ALCANTARILLADO SANITARIO EN CALLE SIN NOMBRE 1, PRIV. SIN NOMBRE 2 Y PRIV. SIN NOMBRE 3, ENTRE LA NORIA Y CERRADA; PRIV. GIGANTES Y LAS TORRES, ENTRE GUAMUCHIL Y PRADERA; CALLE SIN NOMBRE 7, ENTRE PRIV. GIGANTES Y CALLE SIN NOMBRE 4; CALLE SIN NOMBRE 4, ENTRE CALLE SIN NOMBRE 7 Y PRADERA; PRIV. SIN NOMBRE 5 Y PRIVMEZQUITE, ENTRE GUAMUCHIL Y CERRADA; GUAMUCHIL, ENTRE LA NORIA Y PRIV. MEZQUITE, MEZQUITE, ENTRE SAN MARTIN AL VERDE Y ORADERA; MEZQUITE ENTRE ENCINO Y CAPULIN; PINO, CALLE SIN MOBRE 27 Y CAPULIN, ENTRE MEZQUITE Y CALLE SIN NOMBRE 28; COLONIA EL ZALATE (ZONA PONIENTE) </t>
  </si>
  <si>
    <t>PROSPET TRANSPORTE PROYECTO Y CONSTRUCCION S.A. DE C.V.</t>
  </si>
  <si>
    <t>FISM-DF 14/2021</t>
  </si>
  <si>
    <t>LAS JUNTAS Y EL VERGEL</t>
  </si>
  <si>
    <t>CONSTRUCCIÓN DE PUENTE PEATONAL EN EL ARROYO LA COLORADA Y CALLE ALLENDE - CLAVEL</t>
  </si>
  <si>
    <t>FISM-DF 15/2021</t>
  </si>
  <si>
    <t>LA GIGANTERA</t>
  </si>
  <si>
    <t>CONSTRUCCIÓN DE LÍNEAS DE ALCANTARILLADO SANITARIO EN MANZANO Y CAMINO A LA CALERILLA ENTRE EUCALITO Y ARROYO SECO, ETAPA 1) COLONIA LA GIGANTERA</t>
  </si>
  <si>
    <t>CONSTRUEDISA SA DE CV</t>
  </si>
  <si>
    <t>FISM-DF 16/2021</t>
  </si>
  <si>
    <t>LA GIGANTERA (ETAPA II)</t>
  </si>
  <si>
    <t>CONSTRUCCION DE RED DE ALCANTARILLADO SANITARIO, EN DONATO GUERRA, ENTRE CALLE SIN NOMBRE  5 Y MANZANO, MANZANO ENTRE EUCALIPTO Y CALLE SIN NOMBRE 3, CAPULIN Y CAMINO A LA CALERILLA; FRESNO, ENTRE CAPULIN Y CAMINO A LA CALERILLA, PALMA ENTRE AUCALIPTO Y FRESNO, (ETAPA II), COLONIA LA GIGANTERA</t>
  </si>
  <si>
    <t>EDIFICADORA FORTE S.A. DE C.V.</t>
  </si>
  <si>
    <t>FISM-DF 17/2021</t>
  </si>
  <si>
    <t>CONSTRUCCIÓN DE LÍNEA DE ALCANTARILLADO SANITARIO, EN CALLEJÓN DE LOS PINOS Y CEDROS, ENTRE CALLEJÓN LA CUCHILLA Y LA GIGANTERA; LA GIGANTERA ENTRE CEDROS Y CAMINO A LA CALERILLA, CAMINO A LA CALERILLA DE LA GIGANTERA 100.00 M.L. AL NOROESTE (ETAPA III), COLONIA LA GIGANTERA</t>
  </si>
  <si>
    <t>PAVIMENTOS E INFRAESTRUCTURA VIAL DE MÉXICO S.A. DE C.V.</t>
  </si>
  <si>
    <t>FISM-DF 18/2021</t>
  </si>
  <si>
    <t>CONSTRUCCIÓN DE RED DE ALCANTARILLADO SANITARIO EN CALLEJÓN DE LOS CEDROS, CEDROS Y MANZANO ENTRE CALLE SIN NOMBRE 3 Y LA GIGANTERA: CALLE SIN NOMBRE 3 ENTRE MANZANO Y EL ARROYO SECO; LA GIGANTERA ENTRE CALLEJÓN DE LOS CEDROS Y CEDROS</t>
  </si>
  <si>
    <t>CONSORCIO BERNA LA CAÑADA S.A. DE C.V.</t>
  </si>
  <si>
    <t>FISM-DF 20/2021</t>
  </si>
  <si>
    <t>SANTA ANITA</t>
  </si>
  <si>
    <t>CONSTRUCCIÓN DE LÍNEA DE ALCANTARILLADO SANITARIO EN PRIV. FRANCISCO I. MADERO ENTRE FRANCISCO I. MADERO Y CERRADA</t>
  </si>
  <si>
    <t>FISM-DF 21/2021</t>
  </si>
  <si>
    <t>CONSTRUCCIÓN DE LÍNEA DE ALCANTARILLADO SANITARIO, EN PRIV. REVOLUCIÓN ENTRE REVOLUCIÓN Y CALLE CERRADA, COLONIA SANTA ANITA</t>
  </si>
  <si>
    <t>INGENIERÍA Y EDIFICACIONES LEC S.A. DE C.V.</t>
  </si>
  <si>
    <t>FISM-DF 22/2021</t>
  </si>
  <si>
    <t>SAN MARTIN DE LAS FLORES DE ABAJO</t>
  </si>
  <si>
    <t>CONSTRUCCIÓN DE RED DE ALCANTARILLADO SANITARIO, EN EMILIANO ZAPATA, ENTRE 5 DE MAYO Y PRIV. PLAN DE AYALA; PRIV. INSURGENTES, ENTRE EMILIANO ZAPATA Y CERRADA, COLONIA SAN MARTIN DE LAS FLORES DE ABAJO</t>
  </si>
  <si>
    <t>ARACELI MARCELA DIAZ COVARRUBIAS</t>
  </si>
  <si>
    <t>EST 3 FALTA CA</t>
  </si>
  <si>
    <t>INGENIERIA Y EDIFICACIONES LEC S.A. DE C.V.</t>
  </si>
  <si>
    <t>EST 1 FALTA CA</t>
  </si>
  <si>
    <t xml:space="preserve">EST 1 </t>
  </si>
  <si>
    <t>CONSTRUCTORA MANALLI S.A. DE C.V.</t>
  </si>
  <si>
    <t>M2</t>
  </si>
  <si>
    <t>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</si>
</sst>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8"/>
      <name val="Arial"/>
      <family val="2"/>
    </font>
    <font>
      <sz val="9"/>
      <color theme="1"/>
      <name val="Calibri"/>
      <family val="2"/>
      <scheme val="minor"/>
    </font>
    <font>
      <b/>
      <sz val="12"/>
      <name val="Arial"/>
      <family val="2"/>
    </font>
    <font>
      <sz val="8"/>
      <color theme="1"/>
      <name val="Calibri"/>
      <family val="2"/>
      <scheme val="minor"/>
    </font>
    <font>
      <b/>
      <sz val="9"/>
      <name val="Arial"/>
      <family val="2"/>
    </font>
    <font>
      <b/>
      <sz val="6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rgb="FF000000"/>
      <name val="Calibri"/>
      <family val="2"/>
      <scheme val="minor"/>
    </font>
    <font>
      <sz val="10"/>
      <color theme="1"/>
      <name val="Arial"/>
      <family val="2"/>
    </font>
    <font>
      <sz val="6"/>
      <color theme="1"/>
      <name val="Calibri"/>
      <family val="2"/>
      <scheme val="minor"/>
    </font>
    <font>
      <sz val="8"/>
      <name val="Calibri"/>
      <family val="2"/>
      <scheme val="minor"/>
    </font>
    <font>
      <sz val="6"/>
      <name val="Arial"/>
      <family val="2"/>
    </font>
    <font>
      <sz val="6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7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9" fontId="3" fillId="2" borderId="3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justify" vertical="center"/>
    </xf>
    <xf numFmtId="4" fontId="14" fillId="0" borderId="4" xfId="0" applyNumberFormat="1" applyFont="1" applyBorder="1" applyAlignment="1">
      <alignment vertical="center" wrapText="1"/>
    </xf>
    <xf numFmtId="4" fontId="14" fillId="0" borderId="4" xfId="0" applyNumberFormat="1" applyFon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5" fillId="0" borderId="4" xfId="0" applyFont="1" applyBorder="1" applyAlignment="1">
      <alignment vertical="center" wrapText="1"/>
    </xf>
    <xf numFmtId="0" fontId="16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4" fontId="0" fillId="0" borderId="0" xfId="0" applyNumberFormat="1"/>
    <xf numFmtId="0" fontId="7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justify" vertical="center"/>
    </xf>
    <xf numFmtId="4" fontId="14" fillId="0" borderId="8" xfId="0" applyNumberFormat="1" applyFont="1" applyBorder="1" applyAlignment="1">
      <alignment vertical="center" wrapText="1"/>
    </xf>
    <xf numFmtId="4" fontId="14" fillId="0" borderId="8" xfId="0" applyNumberFormat="1" applyFont="1" applyBorder="1" applyAlignment="1">
      <alignment vertical="center"/>
    </xf>
    <xf numFmtId="4" fontId="0" fillId="0" borderId="8" xfId="0" applyNumberFormat="1" applyBorder="1" applyAlignment="1">
      <alignment vertical="center"/>
    </xf>
    <xf numFmtId="1" fontId="18" fillId="0" borderId="8" xfId="0" applyNumberFormat="1" applyFont="1" applyBorder="1" applyAlignment="1">
      <alignment horizontal="justify" vertical="center" wrapText="1"/>
    </xf>
    <xf numFmtId="0" fontId="16" fillId="0" borderId="11" xfId="0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0" fontId="17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justify" vertical="center"/>
    </xf>
    <xf numFmtId="0" fontId="16" fillId="2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horizontal="center" vertical="center"/>
    </xf>
    <xf numFmtId="0" fontId="6" fillId="0" borderId="1" xfId="0" applyFont="1" applyBorder="1"/>
    <xf numFmtId="0" fontId="6" fillId="0" borderId="16" xfId="0" applyFont="1" applyBorder="1"/>
    <xf numFmtId="0" fontId="1" fillId="0" borderId="12" xfId="0" applyFont="1" applyBorder="1" applyAlignment="1">
      <alignment horizontal="right" wrapText="1"/>
    </xf>
    <xf numFmtId="4" fontId="19" fillId="0" borderId="12" xfId="0" applyNumberFormat="1" applyFont="1" applyBorder="1"/>
    <xf numFmtId="4" fontId="15" fillId="0" borderId="12" xfId="0" applyNumberFormat="1" applyFont="1" applyBorder="1"/>
    <xf numFmtId="0" fontId="6" fillId="0" borderId="1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1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2" fontId="14" fillId="0" borderId="4" xfId="0" applyNumberFormat="1" applyFont="1" applyBorder="1" applyAlignment="1">
      <alignment vertical="center" wrapText="1"/>
    </xf>
    <xf numFmtId="2" fontId="14" fillId="0" borderId="8" xfId="0" applyNumberFormat="1" applyFont="1" applyBorder="1" applyAlignment="1">
      <alignment vertical="center" wrapText="1"/>
    </xf>
    <xf numFmtId="0" fontId="0" fillId="0" borderId="4" xfId="0" applyFill="1" applyBorder="1" applyAlignment="1">
      <alignment horizontal="center" vertical="center"/>
    </xf>
    <xf numFmtId="9" fontId="0" fillId="0" borderId="7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9" fontId="0" fillId="0" borderId="11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9" fontId="20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77438-02A1-45E7-9548-BE3B641C1756}">
  <dimension ref="A1:R25"/>
  <sheetViews>
    <sheetView showGridLines="0" tabSelected="1" topLeftCell="F1" zoomScale="110" zoomScaleNormal="110" workbookViewId="0">
      <selection activeCell="H9" sqref="H9"/>
    </sheetView>
  </sheetViews>
  <sheetFormatPr baseColWidth="10" defaultRowHeight="15" x14ac:dyDescent="0.25"/>
  <cols>
    <col min="1" max="1" width="7.7109375" hidden="1" customWidth="1"/>
    <col min="2" max="2" width="4.42578125" hidden="1" customWidth="1"/>
    <col min="3" max="3" width="6.42578125" style="1" hidden="1" customWidth="1"/>
    <col min="4" max="4" width="8.140625" style="1" customWidth="1"/>
    <col min="5" max="5" width="6" style="59" bestFit="1" customWidth="1"/>
    <col min="6" max="6" width="14" style="59" customWidth="1"/>
    <col min="7" max="7" width="19.140625" style="60" bestFit="1" customWidth="1"/>
    <col min="8" max="8" width="36.28515625" customWidth="1"/>
    <col min="9" max="9" width="14.5703125" style="29" customWidth="1"/>
    <col min="10" max="10" width="14.85546875" bestFit="1" customWidth="1"/>
    <col min="11" max="11" width="14.85546875" style="58" bestFit="1" customWidth="1"/>
    <col min="12" max="12" width="10.7109375" style="61" customWidth="1"/>
    <col min="13" max="13" width="11.5703125" style="62" customWidth="1"/>
    <col min="14" max="14" width="12" customWidth="1"/>
    <col min="15" max="15" width="7.42578125" style="1" customWidth="1"/>
    <col min="16" max="16" width="7" style="1" customWidth="1"/>
    <col min="17" max="17" width="5.85546875" style="3" customWidth="1"/>
    <col min="18" max="18" width="7.28515625" customWidth="1"/>
  </cols>
  <sheetData>
    <row r="1" spans="1:18" ht="18" x14ac:dyDescent="0.25">
      <c r="E1" s="72" t="s">
        <v>0</v>
      </c>
      <c r="F1" s="72"/>
      <c r="G1" s="72"/>
      <c r="H1" s="72"/>
      <c r="I1" s="72"/>
      <c r="J1" s="72"/>
      <c r="K1" s="72"/>
      <c r="L1" s="72"/>
      <c r="M1" s="73"/>
      <c r="N1" s="2"/>
    </row>
    <row r="2" spans="1:18" ht="18" x14ac:dyDescent="0.25">
      <c r="E2" s="72" t="s">
        <v>1</v>
      </c>
      <c r="F2" s="72"/>
      <c r="G2" s="72"/>
      <c r="H2" s="72"/>
      <c r="I2" s="72"/>
      <c r="J2" s="72"/>
      <c r="K2" s="72"/>
      <c r="L2" s="72"/>
      <c r="M2" s="73"/>
      <c r="N2" s="2"/>
    </row>
    <row r="3" spans="1:18" ht="15.75" x14ac:dyDescent="0.25">
      <c r="A3" s="4"/>
      <c r="B3" s="4"/>
      <c r="C3" s="5"/>
      <c r="D3" s="5"/>
      <c r="E3" s="74" t="s">
        <v>2</v>
      </c>
      <c r="F3" s="74"/>
      <c r="G3" s="74"/>
      <c r="H3" s="74"/>
      <c r="I3" s="74"/>
      <c r="J3" s="74"/>
      <c r="K3" s="74"/>
      <c r="L3" s="74"/>
      <c r="M3" s="75"/>
      <c r="N3" s="6"/>
    </row>
    <row r="4" spans="1:18" ht="24.75" x14ac:dyDescent="0.25">
      <c r="A4" s="7"/>
      <c r="B4" s="8" t="s">
        <v>3</v>
      </c>
      <c r="C4" s="9" t="s">
        <v>4</v>
      </c>
      <c r="D4" s="9" t="s">
        <v>5</v>
      </c>
      <c r="E4" s="9" t="s">
        <v>4</v>
      </c>
      <c r="F4" s="9" t="s">
        <v>99</v>
      </c>
      <c r="G4" s="9" t="s">
        <v>6</v>
      </c>
      <c r="H4" s="9" t="s">
        <v>7</v>
      </c>
      <c r="I4" s="10" t="s">
        <v>8</v>
      </c>
      <c r="J4" s="11" t="s">
        <v>9</v>
      </c>
      <c r="K4" s="12" t="s">
        <v>10</v>
      </c>
      <c r="L4" s="12" t="s">
        <v>11</v>
      </c>
      <c r="M4" s="13" t="s">
        <v>12</v>
      </c>
      <c r="N4" s="10" t="s">
        <v>13</v>
      </c>
      <c r="O4" s="9" t="s">
        <v>14</v>
      </c>
      <c r="P4" s="9" t="s">
        <v>15</v>
      </c>
      <c r="Q4" s="9" t="s">
        <v>16</v>
      </c>
      <c r="R4" s="14" t="s">
        <v>17</v>
      </c>
    </row>
    <row r="5" spans="1:18" ht="32.25" customHeight="1" x14ac:dyDescent="0.25">
      <c r="A5" s="15"/>
      <c r="B5" s="16"/>
      <c r="C5" s="17"/>
      <c r="D5" s="18">
        <v>1571</v>
      </c>
      <c r="E5" s="19">
        <v>10594</v>
      </c>
      <c r="F5" s="20" t="s">
        <v>18</v>
      </c>
      <c r="G5" s="21" t="s">
        <v>19</v>
      </c>
      <c r="H5" s="22" t="s">
        <v>20</v>
      </c>
      <c r="I5" s="23">
        <v>255840.4</v>
      </c>
      <c r="J5" s="63">
        <v>76752.12</v>
      </c>
      <c r="K5" s="24">
        <f>I5-J5</f>
        <v>179088.28</v>
      </c>
      <c r="L5" s="25"/>
      <c r="M5" s="26" t="s">
        <v>21</v>
      </c>
      <c r="N5" s="27" t="s">
        <v>22</v>
      </c>
      <c r="O5" s="28" t="s">
        <v>23</v>
      </c>
      <c r="P5" s="65">
        <v>116</v>
      </c>
      <c r="Q5" s="65">
        <f>P5*R5</f>
        <v>58</v>
      </c>
      <c r="R5" s="66">
        <v>0.5</v>
      </c>
    </row>
    <row r="6" spans="1:18" ht="32.25" customHeight="1" x14ac:dyDescent="0.25">
      <c r="A6" s="30"/>
      <c r="B6" s="31"/>
      <c r="C6" s="32"/>
      <c r="D6" s="33">
        <v>1571</v>
      </c>
      <c r="E6" s="34">
        <v>11432</v>
      </c>
      <c r="F6" s="35" t="s">
        <v>24</v>
      </c>
      <c r="G6" s="36" t="s">
        <v>19</v>
      </c>
      <c r="H6" s="37" t="s">
        <v>25</v>
      </c>
      <c r="I6" s="38">
        <v>228840.23</v>
      </c>
      <c r="J6" s="64">
        <v>68652.070000000007</v>
      </c>
      <c r="K6" s="39">
        <f t="shared" ref="K6:K24" si="0">I6-J6</f>
        <v>160188.16</v>
      </c>
      <c r="L6" s="40"/>
      <c r="M6" s="41" t="s">
        <v>21</v>
      </c>
      <c r="N6" s="42" t="s">
        <v>22</v>
      </c>
      <c r="O6" s="28" t="s">
        <v>23</v>
      </c>
      <c r="P6" s="67">
        <v>114</v>
      </c>
      <c r="Q6" s="65">
        <f>P6*R6</f>
        <v>57</v>
      </c>
      <c r="R6" s="66">
        <v>0.5</v>
      </c>
    </row>
    <row r="7" spans="1:18" ht="32.25" customHeight="1" x14ac:dyDescent="0.25">
      <c r="A7" s="30"/>
      <c r="B7" s="31"/>
      <c r="C7" s="32"/>
      <c r="D7" s="33">
        <v>1571</v>
      </c>
      <c r="E7" s="34">
        <v>11470</v>
      </c>
      <c r="F7" s="35" t="s">
        <v>26</v>
      </c>
      <c r="G7" s="43" t="s">
        <v>27</v>
      </c>
      <c r="H7" s="37" t="s">
        <v>28</v>
      </c>
      <c r="I7" s="38">
        <v>2047744.17</v>
      </c>
      <c r="J7" s="64">
        <v>2047744.17</v>
      </c>
      <c r="K7" s="39">
        <f t="shared" si="0"/>
        <v>0</v>
      </c>
      <c r="L7" s="40"/>
      <c r="M7" s="44" t="s">
        <v>29</v>
      </c>
      <c r="N7" s="42" t="s">
        <v>93</v>
      </c>
      <c r="O7" s="28" t="s">
        <v>23</v>
      </c>
      <c r="P7" s="67">
        <v>144</v>
      </c>
      <c r="Q7" s="67">
        <v>128.9</v>
      </c>
      <c r="R7" s="68">
        <f>Q7/P7</f>
        <v>0.89513888888888893</v>
      </c>
    </row>
    <row r="8" spans="1:18" ht="56.25" x14ac:dyDescent="0.25">
      <c r="A8" s="30"/>
      <c r="B8" s="31"/>
      <c r="C8" s="32"/>
      <c r="D8" s="33">
        <v>1571</v>
      </c>
      <c r="E8" s="34">
        <v>11485</v>
      </c>
      <c r="F8" s="35" t="s">
        <v>31</v>
      </c>
      <c r="G8" s="43" t="s">
        <v>32</v>
      </c>
      <c r="H8" s="37" t="s">
        <v>33</v>
      </c>
      <c r="I8" s="38">
        <v>1091395.6000000001</v>
      </c>
      <c r="J8" s="64">
        <v>863708.27</v>
      </c>
      <c r="K8" s="39">
        <f t="shared" si="0"/>
        <v>227687.33000000007</v>
      </c>
      <c r="L8" s="40"/>
      <c r="M8" s="44" t="s">
        <v>34</v>
      </c>
      <c r="N8" s="42" t="s">
        <v>30</v>
      </c>
      <c r="O8" s="28" t="s">
        <v>23</v>
      </c>
      <c r="P8" s="67">
        <v>427</v>
      </c>
      <c r="Q8" s="67">
        <v>219.8</v>
      </c>
      <c r="R8" s="68">
        <f>Q8/P8</f>
        <v>0.51475409836065578</v>
      </c>
    </row>
    <row r="9" spans="1:18" ht="32.25" customHeight="1" x14ac:dyDescent="0.25">
      <c r="A9" s="30"/>
      <c r="B9" s="31"/>
      <c r="C9" s="32"/>
      <c r="D9" s="33">
        <v>1571</v>
      </c>
      <c r="E9" s="34">
        <v>11398</v>
      </c>
      <c r="F9" s="35" t="s">
        <v>35</v>
      </c>
      <c r="G9" s="45" t="s">
        <v>36</v>
      </c>
      <c r="H9" s="37" t="s">
        <v>37</v>
      </c>
      <c r="I9" s="38">
        <v>5761824.8099999996</v>
      </c>
      <c r="J9" s="64">
        <v>2414190.2999999998</v>
      </c>
      <c r="K9" s="39">
        <f t="shared" si="0"/>
        <v>3347634.51</v>
      </c>
      <c r="L9" s="40"/>
      <c r="M9" s="44" t="s">
        <v>38</v>
      </c>
      <c r="N9" s="42" t="s">
        <v>30</v>
      </c>
      <c r="O9" s="28" t="s">
        <v>23</v>
      </c>
      <c r="P9" s="67">
        <v>315</v>
      </c>
      <c r="Q9" s="67">
        <v>54.6</v>
      </c>
      <c r="R9" s="68">
        <f>Q9/P9</f>
        <v>0.17333333333333334</v>
      </c>
    </row>
    <row r="10" spans="1:18" ht="32.25" customHeight="1" x14ac:dyDescent="0.25">
      <c r="A10" s="30"/>
      <c r="B10" s="31"/>
      <c r="C10" s="32"/>
      <c r="D10" s="33">
        <v>1571</v>
      </c>
      <c r="E10" s="34">
        <v>11042</v>
      </c>
      <c r="F10" s="35" t="s">
        <v>39</v>
      </c>
      <c r="G10" s="45" t="s">
        <v>40</v>
      </c>
      <c r="H10" s="46" t="s">
        <v>41</v>
      </c>
      <c r="I10" s="38">
        <v>14511607.630000001</v>
      </c>
      <c r="J10" s="64">
        <v>11713886.25</v>
      </c>
      <c r="K10" s="39">
        <f t="shared" si="0"/>
        <v>2797721.3800000008</v>
      </c>
      <c r="L10" s="40"/>
      <c r="M10" s="44" t="s">
        <v>42</v>
      </c>
      <c r="N10" s="42" t="s">
        <v>55</v>
      </c>
      <c r="O10" s="28" t="s">
        <v>23</v>
      </c>
      <c r="P10" s="67">
        <v>735.37</v>
      </c>
      <c r="Q10" s="67">
        <v>620</v>
      </c>
      <c r="R10" s="68">
        <f>Q10/P10</f>
        <v>0.84311299073935564</v>
      </c>
    </row>
    <row r="11" spans="1:18" ht="32.25" customHeight="1" x14ac:dyDescent="0.25">
      <c r="A11" s="30"/>
      <c r="B11" s="31"/>
      <c r="C11" s="32"/>
      <c r="D11" s="33">
        <v>1571</v>
      </c>
      <c r="E11" s="34">
        <v>11281</v>
      </c>
      <c r="F11" s="35" t="s">
        <v>43</v>
      </c>
      <c r="G11" s="36" t="s">
        <v>19</v>
      </c>
      <c r="H11" s="46" t="s">
        <v>44</v>
      </c>
      <c r="I11" s="38">
        <v>1256829.1599999999</v>
      </c>
      <c r="J11" s="64">
        <v>1256829.1599999999</v>
      </c>
      <c r="K11" s="39"/>
      <c r="L11" s="40">
        <f>I11-J11</f>
        <v>0</v>
      </c>
      <c r="M11" s="44" t="s">
        <v>45</v>
      </c>
      <c r="N11" s="47" t="s">
        <v>46</v>
      </c>
      <c r="O11" s="28" t="s">
        <v>23</v>
      </c>
      <c r="P11" s="67">
        <v>471</v>
      </c>
      <c r="Q11" s="67">
        <v>419.4</v>
      </c>
      <c r="R11" s="68">
        <v>1</v>
      </c>
    </row>
    <row r="12" spans="1:18" ht="33.75" x14ac:dyDescent="0.25">
      <c r="A12" s="30">
        <v>8</v>
      </c>
      <c r="B12" s="31"/>
      <c r="C12" s="32"/>
      <c r="D12" s="33">
        <v>1571</v>
      </c>
      <c r="E12" s="34">
        <v>11142</v>
      </c>
      <c r="F12" s="35" t="s">
        <v>47</v>
      </c>
      <c r="G12" s="45" t="s">
        <v>48</v>
      </c>
      <c r="H12" s="46" t="s">
        <v>49</v>
      </c>
      <c r="I12" s="38">
        <v>12622284.529999999</v>
      </c>
      <c r="J12" s="64">
        <v>10937635.149999999</v>
      </c>
      <c r="K12" s="39">
        <f t="shared" si="0"/>
        <v>1684649.3800000008</v>
      </c>
      <c r="L12" s="39"/>
      <c r="M12" s="44" t="s">
        <v>50</v>
      </c>
      <c r="N12" s="42" t="s">
        <v>55</v>
      </c>
      <c r="O12" s="28" t="s">
        <v>23</v>
      </c>
      <c r="P12" s="67">
        <v>495</v>
      </c>
      <c r="Q12" s="67">
        <v>456</v>
      </c>
      <c r="R12" s="68">
        <f>Q12/P12</f>
        <v>0.92121212121212126</v>
      </c>
    </row>
    <row r="13" spans="1:18" ht="32.25" customHeight="1" x14ac:dyDescent="0.25">
      <c r="A13" s="30">
        <v>9</v>
      </c>
      <c r="B13" s="31"/>
      <c r="C13" s="32"/>
      <c r="D13" s="33">
        <v>1571</v>
      </c>
      <c r="E13" s="34">
        <v>11225</v>
      </c>
      <c r="F13" s="35" t="s">
        <v>51</v>
      </c>
      <c r="G13" s="45" t="s">
        <v>52</v>
      </c>
      <c r="H13" s="46" t="s">
        <v>53</v>
      </c>
      <c r="I13" s="38">
        <v>9100044.25</v>
      </c>
      <c r="J13" s="64">
        <v>7848806.9800000004</v>
      </c>
      <c r="K13" s="39">
        <f t="shared" si="0"/>
        <v>1251237.2699999996</v>
      </c>
      <c r="L13" s="39"/>
      <c r="M13" s="44" t="s">
        <v>54</v>
      </c>
      <c r="N13" s="42" t="s">
        <v>55</v>
      </c>
      <c r="O13" s="28" t="s">
        <v>23</v>
      </c>
      <c r="P13" s="69">
        <v>452</v>
      </c>
      <c r="Q13" s="69">
        <v>417.28</v>
      </c>
      <c r="R13" s="68">
        <f>Q13/P13</f>
        <v>0.9231858407079645</v>
      </c>
    </row>
    <row r="14" spans="1:18" ht="32.25" customHeight="1" x14ac:dyDescent="0.25">
      <c r="A14" s="30">
        <v>11</v>
      </c>
      <c r="B14" s="31"/>
      <c r="C14" s="32"/>
      <c r="D14" s="33">
        <v>1571</v>
      </c>
      <c r="E14" s="34">
        <v>12075</v>
      </c>
      <c r="F14" s="35" t="s">
        <v>56</v>
      </c>
      <c r="G14" s="45" t="s">
        <v>57</v>
      </c>
      <c r="H14" s="46" t="s">
        <v>58</v>
      </c>
      <c r="I14" s="38">
        <v>304830.19</v>
      </c>
      <c r="J14" s="64">
        <v>263906.46999999997</v>
      </c>
      <c r="K14" s="39"/>
      <c r="L14" s="40">
        <f>I14-J14</f>
        <v>40923.72000000003</v>
      </c>
      <c r="M14" s="44" t="s">
        <v>21</v>
      </c>
      <c r="N14" s="47" t="s">
        <v>46</v>
      </c>
      <c r="O14" s="28" t="s">
        <v>23</v>
      </c>
      <c r="P14" s="67">
        <v>129</v>
      </c>
      <c r="Q14" s="67">
        <v>109.75</v>
      </c>
      <c r="R14" s="68">
        <v>1</v>
      </c>
    </row>
    <row r="15" spans="1:18" ht="32.25" customHeight="1" x14ac:dyDescent="0.25">
      <c r="A15" s="30">
        <v>12</v>
      </c>
      <c r="B15" s="31"/>
      <c r="C15" s="32"/>
      <c r="D15" s="33">
        <v>1571</v>
      </c>
      <c r="E15" s="34">
        <v>12394</v>
      </c>
      <c r="F15" s="35" t="s">
        <v>59</v>
      </c>
      <c r="G15" s="43" t="s">
        <v>60</v>
      </c>
      <c r="H15" s="46" t="s">
        <v>61</v>
      </c>
      <c r="I15" s="38">
        <v>246155.22</v>
      </c>
      <c r="J15" s="64">
        <v>243629.96</v>
      </c>
      <c r="K15" s="39"/>
      <c r="L15" s="40">
        <f>I15-J15</f>
        <v>2525.2600000000093</v>
      </c>
      <c r="M15" s="44" t="s">
        <v>21</v>
      </c>
      <c r="N15" s="47" t="s">
        <v>46</v>
      </c>
      <c r="O15" s="28" t="s">
        <v>23</v>
      </c>
      <c r="P15" s="67">
        <v>128</v>
      </c>
      <c r="Q15" s="70">
        <v>112.45</v>
      </c>
      <c r="R15" s="71">
        <v>1</v>
      </c>
    </row>
    <row r="16" spans="1:18" ht="163.5" customHeight="1" x14ac:dyDescent="0.25">
      <c r="A16" s="30"/>
      <c r="B16" s="31"/>
      <c r="C16" s="32"/>
      <c r="D16" s="48">
        <v>1635</v>
      </c>
      <c r="E16" s="34"/>
      <c r="F16" s="35" t="s">
        <v>62</v>
      </c>
      <c r="G16" s="43" t="s">
        <v>63</v>
      </c>
      <c r="H16" s="46" t="s">
        <v>64</v>
      </c>
      <c r="I16" s="38">
        <v>5315545.78</v>
      </c>
      <c r="J16" s="64">
        <v>1588905.43</v>
      </c>
      <c r="K16" s="39">
        <f t="shared" ref="K16:K21" si="1">I16-J16</f>
        <v>3726640.3500000006</v>
      </c>
      <c r="L16" s="40"/>
      <c r="M16" s="44" t="s">
        <v>65</v>
      </c>
      <c r="N16" s="42" t="s">
        <v>22</v>
      </c>
      <c r="O16" s="28" t="s">
        <v>23</v>
      </c>
      <c r="P16" s="67">
        <v>2271</v>
      </c>
      <c r="Q16" s="67">
        <f>P16*R16</f>
        <v>113.55000000000001</v>
      </c>
      <c r="R16" s="68">
        <v>0.05</v>
      </c>
    </row>
    <row r="17" spans="1:18" ht="32.25" customHeight="1" x14ac:dyDescent="0.25">
      <c r="A17" s="30"/>
      <c r="B17" s="31"/>
      <c r="C17" s="32"/>
      <c r="D17" s="48">
        <v>1635</v>
      </c>
      <c r="E17" s="34"/>
      <c r="F17" s="35" t="s">
        <v>66</v>
      </c>
      <c r="G17" s="43" t="s">
        <v>67</v>
      </c>
      <c r="H17" s="46" t="s">
        <v>68</v>
      </c>
      <c r="I17" s="38">
        <v>9027687.1899999995</v>
      </c>
      <c r="J17" s="64">
        <v>2699897.56</v>
      </c>
      <c r="K17" s="39">
        <f t="shared" si="1"/>
        <v>6327789.629999999</v>
      </c>
      <c r="L17" s="40"/>
      <c r="M17" s="44" t="s">
        <v>97</v>
      </c>
      <c r="N17" s="42" t="s">
        <v>22</v>
      </c>
      <c r="O17" s="28" t="s">
        <v>98</v>
      </c>
      <c r="P17" s="67">
        <v>289</v>
      </c>
      <c r="Q17" s="67">
        <f>R17*P17</f>
        <v>14.450000000000001</v>
      </c>
      <c r="R17" s="68">
        <v>0.05</v>
      </c>
    </row>
    <row r="18" spans="1:18" ht="45" x14ac:dyDescent="0.25">
      <c r="A18" s="30">
        <v>12</v>
      </c>
      <c r="B18" s="31"/>
      <c r="C18" s="32"/>
      <c r="D18" s="48">
        <v>1678</v>
      </c>
      <c r="E18" s="34"/>
      <c r="F18" s="35" t="s">
        <v>69</v>
      </c>
      <c r="G18" s="43" t="s">
        <v>70</v>
      </c>
      <c r="H18" s="46" t="s">
        <v>71</v>
      </c>
      <c r="I18" s="38">
        <v>916848.39</v>
      </c>
      <c r="J18" s="64">
        <v>275054.52</v>
      </c>
      <c r="K18" s="39">
        <f t="shared" si="1"/>
        <v>641793.87</v>
      </c>
      <c r="L18" s="40"/>
      <c r="M18" s="44" t="s">
        <v>72</v>
      </c>
      <c r="N18" s="42" t="s">
        <v>22</v>
      </c>
      <c r="O18" s="28" t="s">
        <v>23</v>
      </c>
      <c r="P18" s="67">
        <v>306</v>
      </c>
      <c r="Q18" s="67">
        <f>R18*P18</f>
        <v>15.3</v>
      </c>
      <c r="R18" s="68">
        <v>0.05</v>
      </c>
    </row>
    <row r="19" spans="1:18" ht="78.75" x14ac:dyDescent="0.25">
      <c r="A19" s="30"/>
      <c r="B19" s="31"/>
      <c r="C19" s="32"/>
      <c r="D19" s="48">
        <v>1678</v>
      </c>
      <c r="E19" s="34"/>
      <c r="F19" s="35" t="s">
        <v>73</v>
      </c>
      <c r="G19" s="43" t="s">
        <v>74</v>
      </c>
      <c r="H19" s="46" t="s">
        <v>75</v>
      </c>
      <c r="I19" s="38">
        <v>3358865.06</v>
      </c>
      <c r="J19" s="64">
        <v>1007659.52</v>
      </c>
      <c r="K19" s="39">
        <f t="shared" si="1"/>
        <v>2351205.54</v>
      </c>
      <c r="L19" s="40"/>
      <c r="M19" s="44" t="s">
        <v>76</v>
      </c>
      <c r="N19" s="42" t="s">
        <v>22</v>
      </c>
      <c r="O19" s="28" t="s">
        <v>23</v>
      </c>
      <c r="P19" s="67">
        <v>1769</v>
      </c>
      <c r="Q19" s="67">
        <f t="shared" ref="Q19:Q21" si="2">R19*P19</f>
        <v>88.45</v>
      </c>
      <c r="R19" s="68">
        <v>0.05</v>
      </c>
    </row>
    <row r="20" spans="1:18" ht="67.5" x14ac:dyDescent="0.25">
      <c r="A20" s="30">
        <v>12</v>
      </c>
      <c r="B20" s="31"/>
      <c r="C20" s="32"/>
      <c r="D20" s="48">
        <v>1678</v>
      </c>
      <c r="E20" s="34"/>
      <c r="F20" s="35" t="s">
        <v>77</v>
      </c>
      <c r="G20" s="43" t="s">
        <v>70</v>
      </c>
      <c r="H20" s="46" t="s">
        <v>78</v>
      </c>
      <c r="I20" s="38">
        <v>1961386.52</v>
      </c>
      <c r="J20" s="64">
        <v>588415.96</v>
      </c>
      <c r="K20" s="39">
        <f t="shared" si="1"/>
        <v>1372970.56</v>
      </c>
      <c r="L20" s="40"/>
      <c r="M20" s="44" t="s">
        <v>79</v>
      </c>
      <c r="N20" s="42" t="s">
        <v>22</v>
      </c>
      <c r="O20" s="28" t="s">
        <v>23</v>
      </c>
      <c r="P20" s="67">
        <v>987</v>
      </c>
      <c r="Q20" s="67">
        <f t="shared" si="2"/>
        <v>49.35</v>
      </c>
      <c r="R20" s="68">
        <v>0.05</v>
      </c>
    </row>
    <row r="21" spans="1:18" ht="67.5" x14ac:dyDescent="0.25">
      <c r="A21" s="30"/>
      <c r="B21" s="31"/>
      <c r="C21" s="32"/>
      <c r="D21" s="48">
        <v>1678</v>
      </c>
      <c r="E21" s="34"/>
      <c r="F21" s="35" t="s">
        <v>80</v>
      </c>
      <c r="G21" s="43" t="s">
        <v>70</v>
      </c>
      <c r="H21" s="46" t="s">
        <v>81</v>
      </c>
      <c r="I21" s="38">
        <v>1471683.42</v>
      </c>
      <c r="J21" s="64">
        <v>441505.03</v>
      </c>
      <c r="K21" s="39">
        <f t="shared" si="1"/>
        <v>1030178.3899999999</v>
      </c>
      <c r="L21" s="40"/>
      <c r="M21" s="44" t="s">
        <v>82</v>
      </c>
      <c r="N21" s="42" t="s">
        <v>22</v>
      </c>
      <c r="O21" s="28" t="s">
        <v>23</v>
      </c>
      <c r="P21" s="67">
        <v>784</v>
      </c>
      <c r="Q21" s="67">
        <f t="shared" si="2"/>
        <v>39.200000000000003</v>
      </c>
      <c r="R21" s="68">
        <v>0.05</v>
      </c>
    </row>
    <row r="22" spans="1:18" ht="33.75" x14ac:dyDescent="0.25">
      <c r="A22" s="30"/>
      <c r="B22" s="31"/>
      <c r="C22" s="32"/>
      <c r="D22" s="48">
        <v>1678</v>
      </c>
      <c r="E22" s="34"/>
      <c r="F22" s="35" t="s">
        <v>83</v>
      </c>
      <c r="G22" s="43" t="s">
        <v>84</v>
      </c>
      <c r="H22" s="46" t="s">
        <v>85</v>
      </c>
      <c r="I22" s="38">
        <v>266711.57</v>
      </c>
      <c r="J22" s="64">
        <v>266711.57</v>
      </c>
      <c r="K22" s="39">
        <v>0</v>
      </c>
      <c r="L22" s="40"/>
      <c r="M22" s="44" t="s">
        <v>94</v>
      </c>
      <c r="N22" s="42" t="s">
        <v>95</v>
      </c>
      <c r="O22" s="28" t="s">
        <v>23</v>
      </c>
      <c r="P22" s="67">
        <v>85</v>
      </c>
      <c r="Q22" s="67">
        <v>74.5</v>
      </c>
      <c r="R22" s="68">
        <v>0.87647058823529411</v>
      </c>
    </row>
    <row r="23" spans="1:18" ht="33.75" x14ac:dyDescent="0.25">
      <c r="A23" s="30">
        <v>12</v>
      </c>
      <c r="B23" s="31"/>
      <c r="C23" s="32"/>
      <c r="D23" s="48">
        <v>1678</v>
      </c>
      <c r="E23" s="34"/>
      <c r="F23" s="35" t="s">
        <v>86</v>
      </c>
      <c r="G23" s="43" t="s">
        <v>84</v>
      </c>
      <c r="H23" s="46" t="s">
        <v>87</v>
      </c>
      <c r="I23" s="38">
        <v>964184.01</v>
      </c>
      <c r="J23" s="64">
        <v>821935.46</v>
      </c>
      <c r="K23" s="39">
        <f t="shared" si="0"/>
        <v>142248.55000000005</v>
      </c>
      <c r="L23" s="40"/>
      <c r="M23" s="44" t="s">
        <v>88</v>
      </c>
      <c r="N23" s="42" t="s">
        <v>96</v>
      </c>
      <c r="O23" s="28" t="s">
        <v>23</v>
      </c>
      <c r="P23" s="67">
        <v>273</v>
      </c>
      <c r="Q23" s="67">
        <v>52.5</v>
      </c>
      <c r="R23" s="68">
        <f>Q23/P23</f>
        <v>0.19230769230769232</v>
      </c>
    </row>
    <row r="24" spans="1:18" ht="56.25" x14ac:dyDescent="0.25">
      <c r="A24" s="30"/>
      <c r="B24" s="31"/>
      <c r="C24" s="32"/>
      <c r="D24" s="48">
        <v>1678</v>
      </c>
      <c r="E24" s="34"/>
      <c r="F24" s="35" t="s">
        <v>89</v>
      </c>
      <c r="G24" s="43" t="s">
        <v>90</v>
      </c>
      <c r="H24" s="46" t="s">
        <v>91</v>
      </c>
      <c r="I24" s="38">
        <v>1645651.83</v>
      </c>
      <c r="J24" s="64">
        <v>493695.55</v>
      </c>
      <c r="K24" s="39">
        <f t="shared" si="0"/>
        <v>1151956.28</v>
      </c>
      <c r="L24" s="40"/>
      <c r="M24" s="44" t="s">
        <v>92</v>
      </c>
      <c r="N24" s="42" t="s">
        <v>22</v>
      </c>
      <c r="O24" s="28" t="s">
        <v>23</v>
      </c>
      <c r="P24" s="67">
        <v>380</v>
      </c>
      <c r="Q24" s="67">
        <f t="shared" ref="Q24" si="3">R24*P24</f>
        <v>19</v>
      </c>
      <c r="R24" s="68">
        <v>0.05</v>
      </c>
    </row>
    <row r="25" spans="1:18" ht="15.75" x14ac:dyDescent="0.25">
      <c r="A25" s="49"/>
      <c r="B25" s="50"/>
      <c r="C25" s="51"/>
      <c r="D25" s="51"/>
      <c r="E25" s="51"/>
      <c r="F25" s="52"/>
      <c r="G25" s="53"/>
      <c r="H25" s="54"/>
      <c r="I25" s="55">
        <f>SUM(I5:I24)</f>
        <v>72355959.959999993</v>
      </c>
      <c r="J25" s="55">
        <f>SUM(J5:J24)</f>
        <v>45919521.500000007</v>
      </c>
      <c r="K25" s="55">
        <f>SUM(K5:K24)</f>
        <v>26392989.48</v>
      </c>
      <c r="L25" s="55">
        <f>SUM(L5:L24)</f>
        <v>43448.98000000004</v>
      </c>
      <c r="M25" s="56"/>
      <c r="N25" s="57"/>
      <c r="Q25" s="1"/>
      <c r="R25" s="3"/>
    </row>
  </sheetData>
  <mergeCells count="3">
    <mergeCell ref="E1:M1"/>
    <mergeCell ref="E2:M2"/>
    <mergeCell ref="E3:M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FAISM2021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Navarro Olmedo</dc:creator>
  <cp:lastModifiedBy>Rogelio Navarro Olmedo</cp:lastModifiedBy>
  <dcterms:created xsi:type="dcterms:W3CDTF">2021-06-14T16:04:19Z</dcterms:created>
  <dcterms:modified xsi:type="dcterms:W3CDTF">2021-07-28T15:52:27Z</dcterms:modified>
</cp:coreProperties>
</file>